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110_企画総務課\02 企画係\01企画・介護保険\02 統計\11 地域保健情報年報\★02  平成29年実績 情報年報\06 H29実績情報年報【帯広】\"/>
    </mc:Choice>
  </mc:AlternateContent>
  <bookViews>
    <workbookView xWindow="0" yWindow="0" windowWidth="19200" windowHeight="6250" tabRatio="918" firstSheet="16" activeTab="23"/>
  </bookViews>
  <sheets>
    <sheet name="⑳改正案一覧" sheetId="1" state="hidden" r:id="rId1"/>
    <sheet name="42" sheetId="7" r:id="rId2"/>
    <sheet name="43" sheetId="22" r:id="rId3"/>
    <sheet name="44" sheetId="8" r:id="rId4"/>
    <sheet name="45" sheetId="9" r:id="rId5"/>
    <sheet name="46-1" sheetId="10" r:id="rId6"/>
    <sheet name="46 -2" sheetId="39" r:id="rId7"/>
    <sheet name="47" sheetId="11" r:id="rId8"/>
    <sheet name="48" sheetId="13" r:id="rId9"/>
    <sheet name="49" sheetId="23" r:id="rId10"/>
    <sheet name="50-1" sheetId="29" r:id="rId11"/>
    <sheet name="50 -2" sheetId="35" r:id="rId12"/>
    <sheet name="51-1" sheetId="30" r:id="rId13"/>
    <sheet name="51 -2" sheetId="36" r:id="rId14"/>
    <sheet name="52-1" sheetId="31" r:id="rId15"/>
    <sheet name="52-2" sheetId="37" r:id="rId16"/>
    <sheet name="53-1" sheetId="32" r:id="rId17"/>
    <sheet name="53-2" sheetId="45" r:id="rId18"/>
    <sheet name="53-3" sheetId="38" r:id="rId19"/>
    <sheet name="54-1" sheetId="33" r:id="rId20"/>
    <sheet name="54-2" sheetId="46" r:id="rId21"/>
    <sheet name="54-3" sheetId="34" r:id="rId22"/>
    <sheet name="55-1" sheetId="28" r:id="rId23"/>
    <sheet name="55-2" sheetId="27" r:id="rId24"/>
  </sheets>
  <definedNames>
    <definedName name="_xlnm.Print_Area" localSheetId="1">'42'!$A$1:$P$30</definedName>
    <definedName name="_xlnm.Print_Area" localSheetId="2">'43'!$A$1:$M$27</definedName>
    <definedName name="_xlnm.Print_Area" localSheetId="3">'44'!$A$1:$Q$26</definedName>
    <definedName name="_xlnm.Print_Area" localSheetId="4">'45'!$A$1:$L$69</definedName>
    <definedName name="_xlnm.Print_Area" localSheetId="6">'46 -2'!$A$1:$K$68</definedName>
    <definedName name="_xlnm.Print_Area" localSheetId="5">'46-1'!$A$1:$R$70</definedName>
    <definedName name="_xlnm.Print_Area" localSheetId="7">'47'!$A$1:$K$26</definedName>
    <definedName name="_xlnm.Print_Area" localSheetId="8">'48'!$A$1:$S$31</definedName>
    <definedName name="_xlnm.Print_Area" localSheetId="9">'49'!$A$1:$G$26</definedName>
    <definedName name="_xlnm.Print_Area" localSheetId="11">'50 -2'!$A$1:$L$71</definedName>
    <definedName name="_xlnm.Print_Area" localSheetId="10">'50-1'!$A$1:$R$69</definedName>
    <definedName name="_xlnm.Print_Area" localSheetId="13">'51 -2'!$A$1:$K$72</definedName>
    <definedName name="_xlnm.Print_Area" localSheetId="12">'51-1'!$A$1:$L$70</definedName>
    <definedName name="_xlnm.Print_Area" localSheetId="14">'52-1'!$A$1:$I$69</definedName>
    <definedName name="_xlnm.Print_Area" localSheetId="15">'52-2'!$A$1:$L$71</definedName>
    <definedName name="_xlnm.Print_Area" localSheetId="16">'53-1'!$A$1:$I$27</definedName>
    <definedName name="_xlnm.Print_Area" localSheetId="17">'53-2'!$A$1:$F$28</definedName>
    <definedName name="_xlnm.Print_Area" localSheetId="18">'53-3'!$A$1:$T$29</definedName>
    <definedName name="_xlnm.Print_Area" localSheetId="19">'54-1'!$A$1:$I$26</definedName>
    <definedName name="_xlnm.Print_Area" localSheetId="20">'54-2'!$A$1:$F$28</definedName>
    <definedName name="_xlnm.Print_Area" localSheetId="21">'54-3'!$A$1:$R$29</definedName>
    <definedName name="_xlnm.Print_Area" localSheetId="22">'55-1'!$A$1:$U$26</definedName>
    <definedName name="_xlnm.Print_Area" localSheetId="23">'55-2'!$A$1:$E$25</definedName>
    <definedName name="_xlnm.Print_Area" localSheetId="0">⑳改正案一覧!$A$1:$G$129</definedName>
    <definedName name="_xlnm.Print_Area">#REF!</definedName>
    <definedName name="_xlnm.Print_Titles" localSheetId="1">'42'!$1:$4</definedName>
    <definedName name="_xlnm.Print_Titles" localSheetId="2">'43'!$1:$5</definedName>
    <definedName name="_xlnm.Print_Titles" localSheetId="3">'44'!$1:$4</definedName>
    <definedName name="_xlnm.Print_Titles" localSheetId="4">'45'!$1:$4</definedName>
    <definedName name="_xlnm.Print_Titles" localSheetId="6">'46 -2'!$1:$3</definedName>
    <definedName name="_xlnm.Print_Titles" localSheetId="5">'46-1'!$1:$3</definedName>
    <definedName name="_xlnm.Print_Titles" localSheetId="7">'47'!$1:$4</definedName>
    <definedName name="_xlnm.Print_Titles" localSheetId="8">'48'!$1:$3</definedName>
    <definedName name="_xlnm.Print_Titles" localSheetId="9">'49'!$1:$3</definedName>
    <definedName name="_xlnm.Print_Titles" localSheetId="10">'50-1'!$1:$4</definedName>
    <definedName name="_xlnm.Print_Titles" localSheetId="12">'51-1'!$1:$4</definedName>
    <definedName name="_xlnm.Print_Titles" localSheetId="14">'52-1'!$1:$4</definedName>
    <definedName name="_xlnm.Print_Titles" localSheetId="16">'53-1'!$1:$5</definedName>
    <definedName name="_xlnm.Print_Titles" localSheetId="17">'53-2'!$1:$4</definedName>
    <definedName name="_xlnm.Print_Titles" localSheetId="19">'54-1'!$1:$4</definedName>
    <definedName name="_xlnm.Print_Titles" localSheetId="20">'54-2'!$1:$4</definedName>
    <definedName name="_xlnm.Print_Titles" localSheetId="22">'55-1'!$1:$4</definedName>
    <definedName name="_xlnm.Print_Titles" localSheetId="23">'55-2'!$1:$3</definedName>
    <definedName name="_xlnm.Print_Titles" localSheetId="0">⑳改正案一覧!$3:$5</definedName>
    <definedName name="_xlnm.Print_Titles">#N/A</definedName>
    <definedName name="Z_26A1900F_5848_4061_AA0B_E0B8C2AC890B_.wvu.PrintArea" localSheetId="1" hidden="1">'42'!$A$1:$P$32</definedName>
    <definedName name="Z_26A1900F_5848_4061_AA0B_E0B8C2AC890B_.wvu.PrintArea" localSheetId="2" hidden="1">'43'!$A$1:$M$27</definedName>
    <definedName name="Z_26A1900F_5848_4061_AA0B_E0B8C2AC890B_.wvu.PrintArea" localSheetId="3" hidden="1">'44'!$A$1:$Q$30</definedName>
    <definedName name="Z_26A1900F_5848_4061_AA0B_E0B8C2AC890B_.wvu.PrintArea" localSheetId="4" hidden="1">'45'!$A$1:$J$19</definedName>
    <definedName name="Z_26A1900F_5848_4061_AA0B_E0B8C2AC890B_.wvu.PrintArea" localSheetId="6" hidden="1">'46 -2'!$A$1:$K$72</definedName>
    <definedName name="Z_26A1900F_5848_4061_AA0B_E0B8C2AC890B_.wvu.PrintArea" localSheetId="5" hidden="1">'46-1'!$A$1:$R$73</definedName>
    <definedName name="Z_26A1900F_5848_4061_AA0B_E0B8C2AC890B_.wvu.PrintArea" localSheetId="7" hidden="1">'47'!$A$1:$K$30</definedName>
    <definedName name="Z_26A1900F_5848_4061_AA0B_E0B8C2AC890B_.wvu.PrintArea" localSheetId="8" hidden="1">'48'!$A$1:$S$27</definedName>
    <definedName name="Z_26A1900F_5848_4061_AA0B_E0B8C2AC890B_.wvu.PrintArea" localSheetId="9" hidden="1">'49'!$A$1:$G$27</definedName>
    <definedName name="Z_26A1900F_5848_4061_AA0B_E0B8C2AC890B_.wvu.PrintArea" localSheetId="11" hidden="1">'50 -2'!#REF!</definedName>
    <definedName name="Z_26A1900F_5848_4061_AA0B_E0B8C2AC890B_.wvu.PrintArea" localSheetId="10" hidden="1">'50-1'!$A$1:$K$9</definedName>
    <definedName name="Z_26A1900F_5848_4061_AA0B_E0B8C2AC890B_.wvu.PrintArea" localSheetId="13" hidden="1">'51 -2'!#REF!</definedName>
    <definedName name="Z_26A1900F_5848_4061_AA0B_E0B8C2AC890B_.wvu.PrintArea" localSheetId="12" hidden="1">'51-1'!$A$1:$Q$10</definedName>
    <definedName name="Z_26A1900F_5848_4061_AA0B_E0B8C2AC890B_.wvu.PrintArea" localSheetId="14" hidden="1">'52-1'!$A$1:$D$9</definedName>
    <definedName name="Z_26A1900F_5848_4061_AA0B_E0B8C2AC890B_.wvu.PrintArea" localSheetId="15" hidden="1">'52-2'!#REF!</definedName>
    <definedName name="Z_26A1900F_5848_4061_AA0B_E0B8C2AC890B_.wvu.PrintArea" localSheetId="16" hidden="1">'53-1'!$A$1:$E$7</definedName>
    <definedName name="Z_26A1900F_5848_4061_AA0B_E0B8C2AC890B_.wvu.PrintArea" localSheetId="17" hidden="1">'53-2'!$A$1:$E$7</definedName>
    <definedName name="Z_26A1900F_5848_4061_AA0B_E0B8C2AC890B_.wvu.PrintArea" localSheetId="18" hidden="1">'53-3'!#REF!</definedName>
    <definedName name="Z_26A1900F_5848_4061_AA0B_E0B8C2AC890B_.wvu.PrintArea" localSheetId="19" hidden="1">'54-1'!$A$1:$E$9</definedName>
    <definedName name="Z_26A1900F_5848_4061_AA0B_E0B8C2AC890B_.wvu.PrintArea" localSheetId="20" hidden="1">'54-2'!$A$1:$A$7</definedName>
    <definedName name="Z_26A1900F_5848_4061_AA0B_E0B8C2AC890B_.wvu.PrintArea" localSheetId="21" hidden="1">'54-3'!#REF!</definedName>
    <definedName name="Z_26A1900F_5848_4061_AA0B_E0B8C2AC890B_.wvu.PrintArea" localSheetId="22" hidden="1">'55-1'!$A$1:$G$32</definedName>
    <definedName name="Z_26A1900F_5848_4061_AA0B_E0B8C2AC890B_.wvu.PrintArea" localSheetId="23" hidden="1">'55-2'!$A$1:$E$31</definedName>
    <definedName name="Z_26A1900F_5848_4061_AA0B_E0B8C2AC890B_.wvu.PrintArea" localSheetId="0" hidden="1">⑳改正案一覧!$A$1:$G$129</definedName>
    <definedName name="Z_26A1900F_5848_4061_AA0B_E0B8C2AC890B_.wvu.PrintTitles" localSheetId="1" hidden="1">'42'!$1:$4</definedName>
    <definedName name="Z_26A1900F_5848_4061_AA0B_E0B8C2AC890B_.wvu.PrintTitles" localSheetId="2" hidden="1">'43'!$1:$5</definedName>
    <definedName name="Z_26A1900F_5848_4061_AA0B_E0B8C2AC890B_.wvu.PrintTitles" localSheetId="3" hidden="1">'44'!$1:$4</definedName>
    <definedName name="Z_26A1900F_5848_4061_AA0B_E0B8C2AC890B_.wvu.PrintTitles" localSheetId="4" hidden="1">'45'!$1:$4</definedName>
    <definedName name="Z_26A1900F_5848_4061_AA0B_E0B8C2AC890B_.wvu.PrintTitles" localSheetId="6" hidden="1">'46 -2'!$1:$3</definedName>
    <definedName name="Z_26A1900F_5848_4061_AA0B_E0B8C2AC890B_.wvu.PrintTitles" localSheetId="5" hidden="1">'46-1'!$1:$3</definedName>
    <definedName name="Z_26A1900F_5848_4061_AA0B_E0B8C2AC890B_.wvu.PrintTitles" localSheetId="7" hidden="1">'47'!$1:$4</definedName>
    <definedName name="Z_26A1900F_5848_4061_AA0B_E0B8C2AC890B_.wvu.PrintTitles" localSheetId="8" hidden="1">'48'!$1:$3</definedName>
    <definedName name="Z_26A1900F_5848_4061_AA0B_E0B8C2AC890B_.wvu.PrintTitles" localSheetId="9" hidden="1">'49'!$1:$3</definedName>
    <definedName name="Z_26A1900F_5848_4061_AA0B_E0B8C2AC890B_.wvu.PrintTitles" localSheetId="11" hidden="1">'50 -2'!#REF!</definedName>
    <definedName name="Z_26A1900F_5848_4061_AA0B_E0B8C2AC890B_.wvu.PrintTitles" localSheetId="10" hidden="1">'50-1'!$1:$4</definedName>
    <definedName name="Z_26A1900F_5848_4061_AA0B_E0B8C2AC890B_.wvu.PrintTitles" localSheetId="13" hidden="1">'51 -2'!#REF!</definedName>
    <definedName name="Z_26A1900F_5848_4061_AA0B_E0B8C2AC890B_.wvu.PrintTitles" localSheetId="12" hidden="1">'51-1'!$1:$4</definedName>
    <definedName name="Z_26A1900F_5848_4061_AA0B_E0B8C2AC890B_.wvu.PrintTitles" localSheetId="14" hidden="1">'52-1'!$1:$4</definedName>
    <definedName name="Z_26A1900F_5848_4061_AA0B_E0B8C2AC890B_.wvu.PrintTitles" localSheetId="15" hidden="1">'52-2'!#REF!</definedName>
    <definedName name="Z_26A1900F_5848_4061_AA0B_E0B8C2AC890B_.wvu.PrintTitles" localSheetId="16" hidden="1">'53-1'!$1:$5</definedName>
    <definedName name="Z_26A1900F_5848_4061_AA0B_E0B8C2AC890B_.wvu.PrintTitles" localSheetId="17" hidden="1">'53-2'!$1:$4</definedName>
    <definedName name="Z_26A1900F_5848_4061_AA0B_E0B8C2AC890B_.wvu.PrintTitles" localSheetId="18" hidden="1">'53-3'!#REF!</definedName>
    <definedName name="Z_26A1900F_5848_4061_AA0B_E0B8C2AC890B_.wvu.PrintTitles" localSheetId="19" hidden="1">'54-1'!$1:$4</definedName>
    <definedName name="Z_26A1900F_5848_4061_AA0B_E0B8C2AC890B_.wvu.PrintTitles" localSheetId="20" hidden="1">'54-2'!$1:$4</definedName>
    <definedName name="Z_26A1900F_5848_4061_AA0B_E0B8C2AC890B_.wvu.PrintTitles" localSheetId="21" hidden="1">'54-3'!#REF!</definedName>
    <definedName name="Z_26A1900F_5848_4061_AA0B_E0B8C2AC890B_.wvu.PrintTitles" localSheetId="22" hidden="1">'55-1'!$1:$4</definedName>
    <definedName name="Z_26A1900F_5848_4061_AA0B_E0B8C2AC890B_.wvu.PrintTitles" localSheetId="23" hidden="1">'55-2'!$1:$3</definedName>
    <definedName name="Z_26A1900F_5848_4061_AA0B_E0B8C2AC890B_.wvu.PrintTitles" localSheetId="0" hidden="1">⑳改正案一覧!$3:$5</definedName>
    <definedName name="Z_B606BD3A_C42E_4EF1_8D52_58C00303D192_.wvu.PrintArea" localSheetId="1" hidden="1">'42'!$A$1:$P$32</definedName>
    <definedName name="Z_B606BD3A_C42E_4EF1_8D52_58C00303D192_.wvu.PrintArea" localSheetId="2" hidden="1">'43'!$A$1:$M$27</definedName>
    <definedName name="Z_B606BD3A_C42E_4EF1_8D52_58C00303D192_.wvu.PrintArea" localSheetId="3" hidden="1">'44'!$A$1:$Q$30</definedName>
    <definedName name="Z_B606BD3A_C42E_4EF1_8D52_58C00303D192_.wvu.PrintArea" localSheetId="4" hidden="1">'45'!$A$1:$J$19</definedName>
    <definedName name="Z_B606BD3A_C42E_4EF1_8D52_58C00303D192_.wvu.PrintArea" localSheetId="6" hidden="1">'46 -2'!$A$1:$K$72</definedName>
    <definedName name="Z_B606BD3A_C42E_4EF1_8D52_58C00303D192_.wvu.PrintArea" localSheetId="5" hidden="1">'46-1'!$A$1:$R$73</definedName>
    <definedName name="Z_B606BD3A_C42E_4EF1_8D52_58C00303D192_.wvu.PrintArea" localSheetId="7" hidden="1">'47'!$A$1:$K$30</definedName>
    <definedName name="Z_B606BD3A_C42E_4EF1_8D52_58C00303D192_.wvu.PrintArea" localSheetId="8" hidden="1">'48'!$A$1:$S$27</definedName>
    <definedName name="Z_B606BD3A_C42E_4EF1_8D52_58C00303D192_.wvu.PrintArea" localSheetId="9" hidden="1">'49'!$A$1:$G$27</definedName>
    <definedName name="Z_B606BD3A_C42E_4EF1_8D52_58C00303D192_.wvu.PrintArea" localSheetId="11" hidden="1">'50 -2'!#REF!</definedName>
    <definedName name="Z_B606BD3A_C42E_4EF1_8D52_58C00303D192_.wvu.PrintArea" localSheetId="10" hidden="1">'50-1'!$A$1:$K$9</definedName>
    <definedName name="Z_B606BD3A_C42E_4EF1_8D52_58C00303D192_.wvu.PrintArea" localSheetId="13" hidden="1">'51 -2'!#REF!</definedName>
    <definedName name="Z_B606BD3A_C42E_4EF1_8D52_58C00303D192_.wvu.PrintArea" localSheetId="12" hidden="1">'51-1'!$A$1:$Q$10</definedName>
    <definedName name="Z_B606BD3A_C42E_4EF1_8D52_58C00303D192_.wvu.PrintArea" localSheetId="14" hidden="1">'52-1'!$A$1:$D$9</definedName>
    <definedName name="Z_B606BD3A_C42E_4EF1_8D52_58C00303D192_.wvu.PrintArea" localSheetId="15" hidden="1">'52-2'!#REF!</definedName>
    <definedName name="Z_B606BD3A_C42E_4EF1_8D52_58C00303D192_.wvu.PrintArea" localSheetId="16" hidden="1">'53-1'!$A$1:$E$7</definedName>
    <definedName name="Z_B606BD3A_C42E_4EF1_8D52_58C00303D192_.wvu.PrintArea" localSheetId="17" hidden="1">'53-2'!$A$1:$E$7</definedName>
    <definedName name="Z_B606BD3A_C42E_4EF1_8D52_58C00303D192_.wvu.PrintArea" localSheetId="18" hidden="1">'53-3'!#REF!</definedName>
    <definedName name="Z_B606BD3A_C42E_4EF1_8D52_58C00303D192_.wvu.PrintArea" localSheetId="19" hidden="1">'54-1'!$A$1:$E$9</definedName>
    <definedName name="Z_B606BD3A_C42E_4EF1_8D52_58C00303D192_.wvu.PrintArea" localSheetId="20" hidden="1">'54-2'!$A$1:$A$7</definedName>
    <definedName name="Z_B606BD3A_C42E_4EF1_8D52_58C00303D192_.wvu.PrintArea" localSheetId="21" hidden="1">'54-3'!#REF!</definedName>
    <definedName name="Z_B606BD3A_C42E_4EF1_8D52_58C00303D192_.wvu.PrintArea" localSheetId="22" hidden="1">'55-1'!$A$1:$G$32</definedName>
    <definedName name="Z_B606BD3A_C42E_4EF1_8D52_58C00303D192_.wvu.PrintArea" localSheetId="23" hidden="1">'55-2'!$A$1:$E$31</definedName>
    <definedName name="Z_B606BD3A_C42E_4EF1_8D52_58C00303D192_.wvu.PrintArea" localSheetId="0" hidden="1">⑳改正案一覧!$A$1:$G$129</definedName>
    <definedName name="Z_B606BD3A_C42E_4EF1_8D52_58C00303D192_.wvu.PrintTitles" localSheetId="1" hidden="1">'42'!$1:$4</definedName>
    <definedName name="Z_B606BD3A_C42E_4EF1_8D52_58C00303D192_.wvu.PrintTitles" localSheetId="2" hidden="1">'43'!$1:$5</definedName>
    <definedName name="Z_B606BD3A_C42E_4EF1_8D52_58C00303D192_.wvu.PrintTitles" localSheetId="3" hidden="1">'44'!$1:$4</definedName>
    <definedName name="Z_B606BD3A_C42E_4EF1_8D52_58C00303D192_.wvu.PrintTitles" localSheetId="4" hidden="1">'45'!$1:$4</definedName>
    <definedName name="Z_B606BD3A_C42E_4EF1_8D52_58C00303D192_.wvu.PrintTitles" localSheetId="6" hidden="1">'46 -2'!$1:$3</definedName>
    <definedName name="Z_B606BD3A_C42E_4EF1_8D52_58C00303D192_.wvu.PrintTitles" localSheetId="5" hidden="1">'46-1'!$1:$3</definedName>
    <definedName name="Z_B606BD3A_C42E_4EF1_8D52_58C00303D192_.wvu.PrintTitles" localSheetId="7" hidden="1">'47'!$1:$4</definedName>
    <definedName name="Z_B606BD3A_C42E_4EF1_8D52_58C00303D192_.wvu.PrintTitles" localSheetId="8" hidden="1">'48'!$1:$3</definedName>
    <definedName name="Z_B606BD3A_C42E_4EF1_8D52_58C00303D192_.wvu.PrintTitles" localSheetId="9" hidden="1">'49'!$1:$3</definedName>
    <definedName name="Z_B606BD3A_C42E_4EF1_8D52_58C00303D192_.wvu.PrintTitles" localSheetId="11" hidden="1">'50 -2'!#REF!</definedName>
    <definedName name="Z_B606BD3A_C42E_4EF1_8D52_58C00303D192_.wvu.PrintTitles" localSheetId="10" hidden="1">'50-1'!$1:$4</definedName>
    <definedName name="Z_B606BD3A_C42E_4EF1_8D52_58C00303D192_.wvu.PrintTitles" localSheetId="13" hidden="1">'51 -2'!#REF!</definedName>
    <definedName name="Z_B606BD3A_C42E_4EF1_8D52_58C00303D192_.wvu.PrintTitles" localSheetId="12" hidden="1">'51-1'!$1:$4</definedName>
    <definedName name="Z_B606BD3A_C42E_4EF1_8D52_58C00303D192_.wvu.PrintTitles" localSheetId="14" hidden="1">'52-1'!$1:$4</definedName>
    <definedName name="Z_B606BD3A_C42E_4EF1_8D52_58C00303D192_.wvu.PrintTitles" localSheetId="15" hidden="1">'52-2'!#REF!</definedName>
    <definedName name="Z_B606BD3A_C42E_4EF1_8D52_58C00303D192_.wvu.PrintTitles" localSheetId="16" hidden="1">'53-1'!$1:$5</definedName>
    <definedName name="Z_B606BD3A_C42E_4EF1_8D52_58C00303D192_.wvu.PrintTitles" localSheetId="17" hidden="1">'53-2'!$1:$4</definedName>
    <definedName name="Z_B606BD3A_C42E_4EF1_8D52_58C00303D192_.wvu.PrintTitles" localSheetId="18" hidden="1">'53-3'!#REF!</definedName>
    <definedName name="Z_B606BD3A_C42E_4EF1_8D52_58C00303D192_.wvu.PrintTitles" localSheetId="19" hidden="1">'54-1'!$1:$4</definedName>
    <definedName name="Z_B606BD3A_C42E_4EF1_8D52_58C00303D192_.wvu.PrintTitles" localSheetId="20" hidden="1">'54-2'!$1:$4</definedName>
    <definedName name="Z_B606BD3A_C42E_4EF1_8D52_58C00303D192_.wvu.PrintTitles" localSheetId="21" hidden="1">'54-3'!#REF!</definedName>
    <definedName name="Z_B606BD3A_C42E_4EF1_8D52_58C00303D192_.wvu.PrintTitles" localSheetId="22" hidden="1">'55-1'!$1:$4</definedName>
    <definedName name="Z_B606BD3A_C42E_4EF1_8D52_58C00303D192_.wvu.PrintTitles" localSheetId="23" hidden="1">'55-2'!$1:$3</definedName>
    <definedName name="Z_B606BD3A_C42E_4EF1_8D52_58C00303D192_.wvu.PrintTitles" localSheetId="0" hidden="1">⑳改正案一覧!$3:$5</definedName>
    <definedName name="橋本">#REF!</definedName>
  </definedNames>
  <calcPr calcId="162913"/>
  <customWorkbookViews>
    <customWorkbookView name="053894 - 個人用ビュー" guid="{26A1900F-5848-4061-AA0B-E0B8C2AC890B}" mergeInterval="0" personalView="1" maximized="1" xWindow="1" yWindow="1" windowWidth="1013" windowHeight="478" activeSheetId="4"/>
    <customWorkbookView name="212176 - 個人用ビュー" guid="{B606BD3A-C42E-4EF1-8D52-58C00303D192}" mergeInterval="0" personalView="1" maximized="1" xWindow="1" yWindow="1" windowWidth="990" windowHeight="504" activeSheetId="9"/>
  </customWorkbookViews>
</workbook>
</file>

<file path=xl/calcChain.xml><?xml version="1.0" encoding="utf-8"?>
<calcChain xmlns="http://schemas.openxmlformats.org/spreadsheetml/2006/main">
  <c r="I15" i="31" l="1"/>
  <c r="U67" i="29"/>
  <c r="U66" i="29"/>
  <c r="X66" i="29" s="1"/>
  <c r="Q66" i="29" s="1"/>
  <c r="W65" i="29"/>
  <c r="V65" i="29"/>
  <c r="T65" i="29"/>
  <c r="S65" i="29"/>
  <c r="U64" i="29"/>
  <c r="X64" i="29" s="1"/>
  <c r="Q64" i="29" s="1"/>
  <c r="R64" i="29" s="1"/>
  <c r="U63" i="29"/>
  <c r="X63" i="29" s="1"/>
  <c r="Q63" i="29" s="1"/>
  <c r="W62" i="29"/>
  <c r="V62" i="29"/>
  <c r="T62" i="29"/>
  <c r="S62" i="29"/>
  <c r="U61" i="29"/>
  <c r="X60" i="29"/>
  <c r="Q60" i="29" s="1"/>
  <c r="U60" i="29"/>
  <c r="U59" i="29" s="1"/>
  <c r="X59" i="29" s="1"/>
  <c r="W59" i="29"/>
  <c r="V59" i="29"/>
  <c r="T59" i="29"/>
  <c r="S59" i="29"/>
  <c r="U58" i="29"/>
  <c r="U57" i="29"/>
  <c r="X57" i="29"/>
  <c r="Q57" i="29" s="1"/>
  <c r="R57" i="29" s="1"/>
  <c r="W56" i="29"/>
  <c r="T56" i="29"/>
  <c r="S56" i="29"/>
  <c r="U55" i="29"/>
  <c r="X55" i="29" s="1"/>
  <c r="Q55" i="29" s="1"/>
  <c r="R55" i="29" s="1"/>
  <c r="U54" i="29"/>
  <c r="U53" i="29" s="1"/>
  <c r="X53" i="29" s="1"/>
  <c r="W53" i="29"/>
  <c r="V53" i="29"/>
  <c r="T53" i="29"/>
  <c r="S53" i="29"/>
  <c r="U52" i="29"/>
  <c r="U51" i="29"/>
  <c r="X51" i="29" s="1"/>
  <c r="Q51" i="29" s="1"/>
  <c r="W50" i="29"/>
  <c r="V50" i="29"/>
  <c r="T50" i="29"/>
  <c r="S50" i="29"/>
  <c r="U49" i="29"/>
  <c r="X49" i="29" s="1"/>
  <c r="Q49" i="29" s="1"/>
  <c r="R49" i="29" s="1"/>
  <c r="U48" i="29"/>
  <c r="W47" i="29"/>
  <c r="V47" i="29"/>
  <c r="T47" i="29"/>
  <c r="S47" i="29"/>
  <c r="U46" i="29"/>
  <c r="U45" i="29"/>
  <c r="X45" i="29" s="1"/>
  <c r="Q45" i="29" s="1"/>
  <c r="W44" i="29"/>
  <c r="V44" i="29"/>
  <c r="T44" i="29"/>
  <c r="S44" i="29"/>
  <c r="U43" i="29"/>
  <c r="X43" i="29" s="1"/>
  <c r="Q43" i="29" s="1"/>
  <c r="R43" i="29" s="1"/>
  <c r="U42" i="29"/>
  <c r="U41" i="29" s="1"/>
  <c r="X41" i="29" s="1"/>
  <c r="W41" i="29"/>
  <c r="V41" i="29"/>
  <c r="T41" i="29"/>
  <c r="S41" i="29"/>
  <c r="U40" i="29"/>
  <c r="X40" i="29" s="1"/>
  <c r="Q40" i="29" s="1"/>
  <c r="R40" i="29" s="1"/>
  <c r="U39" i="29"/>
  <c r="U38" i="29" s="1"/>
  <c r="X38" i="29" s="1"/>
  <c r="W38" i="29"/>
  <c r="V38" i="29"/>
  <c r="T38" i="29"/>
  <c r="S38" i="29"/>
  <c r="U37" i="29"/>
  <c r="U36" i="29"/>
  <c r="X36" i="29"/>
  <c r="Q36" i="29" s="1"/>
  <c r="R36" i="29" s="1"/>
  <c r="W35" i="29"/>
  <c r="V35" i="29"/>
  <c r="T35" i="29"/>
  <c r="S35" i="29"/>
  <c r="U34" i="29"/>
  <c r="X34" i="29"/>
  <c r="Q34" i="29" s="1"/>
  <c r="R34" i="29" s="1"/>
  <c r="U33" i="29"/>
  <c r="X33" i="29"/>
  <c r="Q33" i="29" s="1"/>
  <c r="W32" i="29"/>
  <c r="V32" i="29"/>
  <c r="T32" i="29"/>
  <c r="S32" i="29"/>
  <c r="U31" i="29"/>
  <c r="U30" i="29"/>
  <c r="X30" i="29" s="1"/>
  <c r="Q30" i="29" s="1"/>
  <c r="Q29" i="29" s="1"/>
  <c r="R29" i="29" s="1"/>
  <c r="W29" i="29"/>
  <c r="X29" i="29" s="1"/>
  <c r="V29" i="29"/>
  <c r="T29" i="29"/>
  <c r="S29" i="29"/>
  <c r="U28" i="29"/>
  <c r="X28" i="29" s="1"/>
  <c r="Q28" i="29" s="1"/>
  <c r="R28" i="29" s="1"/>
  <c r="U27" i="29"/>
  <c r="X27" i="29" s="1"/>
  <c r="Q27" i="29" s="1"/>
  <c r="W26" i="29"/>
  <c r="V26" i="29"/>
  <c r="T26" i="29"/>
  <c r="S26" i="29"/>
  <c r="U25" i="29"/>
  <c r="U23" i="29" s="1"/>
  <c r="X23" i="29" s="1"/>
  <c r="U24" i="29"/>
  <c r="X24" i="29"/>
  <c r="Q24" i="29" s="1"/>
  <c r="W23" i="29"/>
  <c r="V23" i="29"/>
  <c r="T23" i="29"/>
  <c r="S23" i="29"/>
  <c r="U22" i="29"/>
  <c r="X22" i="29" s="1"/>
  <c r="Q22" i="29" s="1"/>
  <c r="R22" i="29" s="1"/>
  <c r="U21" i="29"/>
  <c r="X21" i="29"/>
  <c r="Q21" i="29" s="1"/>
  <c r="W20" i="29"/>
  <c r="V20" i="29"/>
  <c r="T20" i="29"/>
  <c r="S20" i="29"/>
  <c r="U19" i="29"/>
  <c r="U17" i="29"/>
  <c r="X17" i="29" s="1"/>
  <c r="U18" i="29"/>
  <c r="X18" i="29" s="1"/>
  <c r="Q18" i="29" s="1"/>
  <c r="W17" i="29"/>
  <c r="V17" i="29"/>
  <c r="T17" i="29"/>
  <c r="S17" i="29"/>
  <c r="U16" i="29"/>
  <c r="X16" i="29"/>
  <c r="Q16" i="29" s="1"/>
  <c r="R16" i="29" s="1"/>
  <c r="U15" i="29"/>
  <c r="X15" i="29"/>
  <c r="Q15" i="29" s="1"/>
  <c r="W14" i="29"/>
  <c r="V14" i="29"/>
  <c r="X14" i="29" s="1"/>
  <c r="T14" i="29"/>
  <c r="S14" i="29"/>
  <c r="V11" i="29"/>
  <c r="W11" i="29"/>
  <c r="T11" i="29"/>
  <c r="S11" i="29"/>
  <c r="U13" i="29"/>
  <c r="X13" i="29"/>
  <c r="Q13" i="29" s="1"/>
  <c r="U12" i="29"/>
  <c r="X12" i="29"/>
  <c r="Q12" i="29" s="1"/>
  <c r="U65" i="29"/>
  <c r="X65" i="29"/>
  <c r="U50" i="29"/>
  <c r="X50" i="29" s="1"/>
  <c r="U47" i="29"/>
  <c r="X47" i="29" s="1"/>
  <c r="U35" i="29"/>
  <c r="X35" i="29"/>
  <c r="U29" i="29"/>
  <c r="U14" i="29"/>
  <c r="U56" i="29"/>
  <c r="U62" i="29"/>
  <c r="X62" i="29" s="1"/>
  <c r="X61" i="29"/>
  <c r="Q61" i="29" s="1"/>
  <c r="R61" i="29" s="1"/>
  <c r="X67" i="29"/>
  <c r="Q67" i="29" s="1"/>
  <c r="R67" i="29" s="1"/>
  <c r="X42" i="29"/>
  <c r="Q42" i="29" s="1"/>
  <c r="R42" i="29" s="1"/>
  <c r="X46" i="29"/>
  <c r="Q46" i="29" s="1"/>
  <c r="R46" i="29" s="1"/>
  <c r="X48" i="29"/>
  <c r="Q48" i="29" s="1"/>
  <c r="X52" i="29"/>
  <c r="Q52" i="29" s="1"/>
  <c r="R52" i="29" s="1"/>
  <c r="X54" i="29"/>
  <c r="Q54" i="29" s="1"/>
  <c r="U32" i="29"/>
  <c r="X32" i="29"/>
  <c r="X31" i="29"/>
  <c r="Q31" i="29" s="1"/>
  <c r="R31" i="29" s="1"/>
  <c r="X37" i="29"/>
  <c r="Q37" i="29" s="1"/>
  <c r="R37" i="29" s="1"/>
  <c r="X39" i="29"/>
  <c r="Q39" i="29" s="1"/>
  <c r="U20" i="29"/>
  <c r="X20" i="29" s="1"/>
  <c r="X19" i="29"/>
  <c r="Q19" i="29" s="1"/>
  <c r="R19" i="29" s="1"/>
  <c r="U11" i="29"/>
  <c r="X11" i="29" s="1"/>
  <c r="G65" i="31"/>
  <c r="G62" i="31"/>
  <c r="G59" i="31"/>
  <c r="G56" i="31"/>
  <c r="G53" i="31"/>
  <c r="G50" i="31"/>
  <c r="G47" i="31"/>
  <c r="G44" i="31"/>
  <c r="G41" i="31"/>
  <c r="G38" i="31"/>
  <c r="G35" i="31"/>
  <c r="G32" i="31"/>
  <c r="G29" i="31"/>
  <c r="G26" i="31"/>
  <c r="G23" i="31"/>
  <c r="G20" i="31"/>
  <c r="G17" i="31"/>
  <c r="G14" i="31"/>
  <c r="G11" i="31"/>
  <c r="C65" i="31"/>
  <c r="C62" i="31"/>
  <c r="C59" i="31"/>
  <c r="C56" i="31"/>
  <c r="C53" i="31"/>
  <c r="C50" i="31"/>
  <c r="C47" i="31"/>
  <c r="C44" i="31"/>
  <c r="C41" i="31"/>
  <c r="C38" i="31"/>
  <c r="C35" i="31"/>
  <c r="C32" i="31"/>
  <c r="C29" i="31"/>
  <c r="C26" i="31"/>
  <c r="C23" i="31"/>
  <c r="C20" i="31"/>
  <c r="C17" i="31"/>
  <c r="C14" i="31"/>
  <c r="C11" i="31"/>
  <c r="C29" i="39"/>
  <c r="D29" i="39"/>
  <c r="E29" i="39"/>
  <c r="F29" i="39"/>
  <c r="G29" i="39"/>
  <c r="H29" i="39"/>
  <c r="I29" i="39"/>
  <c r="J29" i="39"/>
  <c r="K29" i="39"/>
  <c r="C32" i="39"/>
  <c r="D32" i="39"/>
  <c r="E32" i="39"/>
  <c r="F32" i="39"/>
  <c r="G32" i="39"/>
  <c r="H32" i="39"/>
  <c r="I32" i="39"/>
  <c r="J32" i="39"/>
  <c r="K32" i="39"/>
  <c r="G6" i="28"/>
  <c r="F7" i="31"/>
  <c r="F6" i="31"/>
  <c r="F5" i="31"/>
  <c r="I67" i="31"/>
  <c r="I66" i="31"/>
  <c r="I64" i="31"/>
  <c r="I63" i="31"/>
  <c r="I61" i="31"/>
  <c r="I60" i="31"/>
  <c r="I58" i="31"/>
  <c r="I57" i="31"/>
  <c r="I55" i="31"/>
  <c r="I54" i="31"/>
  <c r="I52" i="31"/>
  <c r="I51" i="31"/>
  <c r="I49" i="31"/>
  <c r="I48" i="31"/>
  <c r="I46" i="31"/>
  <c r="I45" i="31"/>
  <c r="I43" i="31"/>
  <c r="I42" i="31"/>
  <c r="I40" i="31"/>
  <c r="I39" i="31"/>
  <c r="I37" i="31"/>
  <c r="I36" i="31"/>
  <c r="I34" i="31"/>
  <c r="I33" i="31"/>
  <c r="I31" i="31"/>
  <c r="I30" i="31"/>
  <c r="I28" i="31"/>
  <c r="I27" i="31"/>
  <c r="I25" i="31"/>
  <c r="I24" i="31"/>
  <c r="I22" i="31"/>
  <c r="I21" i="31"/>
  <c r="I19" i="31"/>
  <c r="I18" i="31"/>
  <c r="I16" i="31"/>
  <c r="I13" i="31"/>
  <c r="I12" i="31"/>
  <c r="I7" i="31"/>
  <c r="I6" i="31"/>
  <c r="I5" i="31"/>
  <c r="L68" i="30"/>
  <c r="L67" i="30"/>
  <c r="L65" i="30"/>
  <c r="L64" i="30"/>
  <c r="L62" i="30"/>
  <c r="L61" i="30"/>
  <c r="L59" i="30"/>
  <c r="L58" i="30"/>
  <c r="L56" i="30"/>
  <c r="L55" i="30"/>
  <c r="L53" i="30"/>
  <c r="L52" i="30"/>
  <c r="L50" i="30"/>
  <c r="L49" i="30"/>
  <c r="L47" i="30"/>
  <c r="L46" i="30"/>
  <c r="L44" i="30"/>
  <c r="L43" i="30"/>
  <c r="L41" i="30"/>
  <c r="L40" i="30"/>
  <c r="L38" i="30"/>
  <c r="L37" i="30"/>
  <c r="L35" i="30"/>
  <c r="L34" i="30"/>
  <c r="L32" i="30"/>
  <c r="L31" i="30"/>
  <c r="L29" i="30"/>
  <c r="L28" i="30"/>
  <c r="L26" i="30"/>
  <c r="L25" i="30"/>
  <c r="L23" i="30"/>
  <c r="L22" i="30"/>
  <c r="L20" i="30"/>
  <c r="L19" i="30"/>
  <c r="L17" i="30"/>
  <c r="L16" i="30"/>
  <c r="L14" i="30"/>
  <c r="L13" i="30"/>
  <c r="L8" i="30"/>
  <c r="L7" i="30"/>
  <c r="K6" i="30"/>
  <c r="J6" i="30"/>
  <c r="L6" i="30" s="1"/>
  <c r="H6" i="30"/>
  <c r="G6" i="30"/>
  <c r="E6" i="30"/>
  <c r="D6" i="30"/>
  <c r="C6" i="30"/>
  <c r="Q5" i="29"/>
  <c r="R5" i="29" s="1"/>
  <c r="P5" i="29"/>
  <c r="N5" i="29"/>
  <c r="M5" i="29"/>
  <c r="H5" i="29"/>
  <c r="G5" i="29"/>
  <c r="E5" i="29"/>
  <c r="D5" i="29"/>
  <c r="C5" i="29"/>
  <c r="K5" i="28"/>
  <c r="U7" i="29"/>
  <c r="X7" i="29" s="1"/>
  <c r="U6" i="29"/>
  <c r="X6" i="29" s="1"/>
  <c r="U5" i="29"/>
  <c r="X5" i="29" s="1"/>
  <c r="R7" i="29"/>
  <c r="R6" i="29"/>
  <c r="C56" i="9"/>
  <c r="D56" i="9"/>
  <c r="E56" i="9"/>
  <c r="F56" i="9"/>
  <c r="G56" i="9"/>
  <c r="H56" i="9"/>
  <c r="I56" i="9"/>
  <c r="J56" i="9"/>
  <c r="K56" i="9"/>
  <c r="L56" i="9"/>
  <c r="C59" i="9"/>
  <c r="D59" i="9"/>
  <c r="E59" i="9"/>
  <c r="F59" i="9"/>
  <c r="G59" i="9"/>
  <c r="H59" i="9"/>
  <c r="I59" i="9"/>
  <c r="J59" i="9"/>
  <c r="K59" i="9"/>
  <c r="L59" i="9"/>
  <c r="C62" i="9"/>
  <c r="D62" i="9"/>
  <c r="E62" i="9"/>
  <c r="F62" i="9"/>
  <c r="G62" i="9"/>
  <c r="H62" i="9"/>
  <c r="I62" i="9"/>
  <c r="J62" i="9"/>
  <c r="K62" i="9"/>
  <c r="L62" i="9"/>
  <c r="C65" i="9"/>
  <c r="D65" i="9"/>
  <c r="E65" i="9"/>
  <c r="F65" i="9"/>
  <c r="G65" i="9"/>
  <c r="H65" i="9"/>
  <c r="I65" i="9"/>
  <c r="J65" i="9"/>
  <c r="K65" i="9"/>
  <c r="L65" i="9"/>
  <c r="L53" i="9"/>
  <c r="K53" i="9"/>
  <c r="J53" i="9"/>
  <c r="I53" i="9"/>
  <c r="H53" i="9"/>
  <c r="G53" i="9"/>
  <c r="F53" i="9"/>
  <c r="E53" i="9"/>
  <c r="D53" i="9"/>
  <c r="C53" i="9"/>
  <c r="L50" i="9"/>
  <c r="K50" i="9"/>
  <c r="J50" i="9"/>
  <c r="I50" i="9"/>
  <c r="H50" i="9"/>
  <c r="G50" i="9"/>
  <c r="F50" i="9"/>
  <c r="E50" i="9"/>
  <c r="D50" i="9"/>
  <c r="C50" i="9"/>
  <c r="L47" i="9"/>
  <c r="K47" i="9"/>
  <c r="J47" i="9"/>
  <c r="I47" i="9"/>
  <c r="H47" i="9"/>
  <c r="G47" i="9"/>
  <c r="F47" i="9"/>
  <c r="E47" i="9"/>
  <c r="D47" i="9"/>
  <c r="C47" i="9"/>
  <c r="L44" i="9"/>
  <c r="K44" i="9"/>
  <c r="J44" i="9"/>
  <c r="I44" i="9"/>
  <c r="H44" i="9"/>
  <c r="G44" i="9"/>
  <c r="F44" i="9"/>
  <c r="E44" i="9"/>
  <c r="D44" i="9"/>
  <c r="C44" i="9"/>
  <c r="L41" i="9"/>
  <c r="K41" i="9"/>
  <c r="J41" i="9"/>
  <c r="I41" i="9"/>
  <c r="H41" i="9"/>
  <c r="G41" i="9"/>
  <c r="F41" i="9"/>
  <c r="E41" i="9"/>
  <c r="D41" i="9"/>
  <c r="C41" i="9"/>
  <c r="L38" i="9"/>
  <c r="K38" i="9"/>
  <c r="J38" i="9"/>
  <c r="I38" i="9"/>
  <c r="H38" i="9"/>
  <c r="G38" i="9"/>
  <c r="F38" i="9"/>
  <c r="E38" i="9"/>
  <c r="D38" i="9"/>
  <c r="C38" i="9"/>
  <c r="L35" i="9"/>
  <c r="K35" i="9"/>
  <c r="J35" i="9"/>
  <c r="I35" i="9"/>
  <c r="H35" i="9"/>
  <c r="G35" i="9"/>
  <c r="F35" i="9"/>
  <c r="E35" i="9"/>
  <c r="D35" i="9"/>
  <c r="C35" i="9"/>
  <c r="L32" i="9"/>
  <c r="K32" i="9"/>
  <c r="J32" i="9"/>
  <c r="I32" i="9"/>
  <c r="H32" i="9"/>
  <c r="G32" i="9"/>
  <c r="F32" i="9"/>
  <c r="E32" i="9"/>
  <c r="D32" i="9"/>
  <c r="C32" i="9"/>
  <c r="L29" i="9"/>
  <c r="K29" i="9"/>
  <c r="J29" i="9"/>
  <c r="I29" i="9"/>
  <c r="H29" i="9"/>
  <c r="G29" i="9"/>
  <c r="F29" i="9"/>
  <c r="E29" i="9"/>
  <c r="D29" i="9"/>
  <c r="C29" i="9"/>
  <c r="L26" i="9"/>
  <c r="K26" i="9"/>
  <c r="J26" i="9"/>
  <c r="I26" i="9"/>
  <c r="H26" i="9"/>
  <c r="G26" i="9"/>
  <c r="F26" i="9"/>
  <c r="E26" i="9"/>
  <c r="D26" i="9"/>
  <c r="C26" i="9"/>
  <c r="L23" i="9"/>
  <c r="K23" i="9"/>
  <c r="J23" i="9"/>
  <c r="I23" i="9"/>
  <c r="H23" i="9"/>
  <c r="G23" i="9"/>
  <c r="F23" i="9"/>
  <c r="E23" i="9"/>
  <c r="D23" i="9"/>
  <c r="C23" i="9"/>
  <c r="L20" i="9"/>
  <c r="K20" i="9"/>
  <c r="J20" i="9"/>
  <c r="I20" i="9"/>
  <c r="H20" i="9"/>
  <c r="G20" i="9"/>
  <c r="F20" i="9"/>
  <c r="E20" i="9"/>
  <c r="D20" i="9"/>
  <c r="C20" i="9"/>
  <c r="L17" i="9"/>
  <c r="K17" i="9"/>
  <c r="J17" i="9"/>
  <c r="I17" i="9"/>
  <c r="H17" i="9"/>
  <c r="G17" i="9"/>
  <c r="F17" i="9"/>
  <c r="E17" i="9"/>
  <c r="D17" i="9"/>
  <c r="C17" i="9"/>
  <c r="L14" i="9"/>
  <c r="K14" i="9"/>
  <c r="J14" i="9"/>
  <c r="I14" i="9"/>
  <c r="H14" i="9"/>
  <c r="G14" i="9"/>
  <c r="F14" i="9"/>
  <c r="E14" i="9"/>
  <c r="D14" i="9"/>
  <c r="C14" i="9"/>
  <c r="R65" i="10"/>
  <c r="Q65" i="10"/>
  <c r="P65" i="10"/>
  <c r="O65" i="10"/>
  <c r="N65" i="10"/>
  <c r="M65" i="10"/>
  <c r="L65" i="10"/>
  <c r="K65" i="10"/>
  <c r="J65" i="10"/>
  <c r="I65" i="10"/>
  <c r="H65" i="10"/>
  <c r="G65" i="10"/>
  <c r="F65" i="10"/>
  <c r="E65" i="10"/>
  <c r="D65" i="10"/>
  <c r="C65" i="10"/>
  <c r="R62" i="10"/>
  <c r="Q62" i="10"/>
  <c r="P62" i="10"/>
  <c r="O62" i="10"/>
  <c r="N62" i="10"/>
  <c r="M62" i="10"/>
  <c r="L62" i="10"/>
  <c r="K62" i="10"/>
  <c r="J62" i="10"/>
  <c r="I62" i="10"/>
  <c r="H62" i="10"/>
  <c r="G62" i="10"/>
  <c r="F62" i="10"/>
  <c r="E62" i="10"/>
  <c r="D62" i="10"/>
  <c r="C62" i="10"/>
  <c r="R59" i="10"/>
  <c r="Q59" i="10"/>
  <c r="P59" i="10"/>
  <c r="O59" i="10"/>
  <c r="N59" i="10"/>
  <c r="M59" i="10"/>
  <c r="L59" i="10"/>
  <c r="K59" i="10"/>
  <c r="J59" i="10"/>
  <c r="I59" i="10"/>
  <c r="H59" i="10"/>
  <c r="G59" i="10"/>
  <c r="F59" i="10"/>
  <c r="E59" i="10"/>
  <c r="D59" i="10"/>
  <c r="C59" i="10"/>
  <c r="R56" i="10"/>
  <c r="Q56" i="10"/>
  <c r="P56" i="10"/>
  <c r="O56" i="10"/>
  <c r="N56" i="10"/>
  <c r="M56" i="10"/>
  <c r="L56" i="10"/>
  <c r="K56" i="10"/>
  <c r="J56" i="10"/>
  <c r="I56" i="10"/>
  <c r="H56" i="10"/>
  <c r="G56" i="10"/>
  <c r="F56" i="10"/>
  <c r="E56" i="10"/>
  <c r="D56" i="10"/>
  <c r="C56" i="10"/>
  <c r="R53" i="10"/>
  <c r="Q53" i="10"/>
  <c r="P53" i="10"/>
  <c r="O53" i="10"/>
  <c r="N53" i="10"/>
  <c r="M53" i="10"/>
  <c r="L53" i="10"/>
  <c r="K53" i="10"/>
  <c r="J53" i="10"/>
  <c r="I53" i="10"/>
  <c r="H53" i="10"/>
  <c r="G53" i="10"/>
  <c r="F53" i="10"/>
  <c r="E53" i="10"/>
  <c r="D53" i="10"/>
  <c r="C53" i="10"/>
  <c r="R50" i="10"/>
  <c r="Q50" i="10"/>
  <c r="P50" i="10"/>
  <c r="O50" i="10"/>
  <c r="N50" i="10"/>
  <c r="M50" i="10"/>
  <c r="L50" i="10"/>
  <c r="K50" i="10"/>
  <c r="J50" i="10"/>
  <c r="I50" i="10"/>
  <c r="H50" i="10"/>
  <c r="G50" i="10"/>
  <c r="F50" i="10"/>
  <c r="E50" i="10"/>
  <c r="D50" i="10"/>
  <c r="C50" i="10"/>
  <c r="R47" i="10"/>
  <c r="Q47" i="10"/>
  <c r="P47" i="10"/>
  <c r="O47" i="10"/>
  <c r="N47" i="10"/>
  <c r="M47" i="10"/>
  <c r="L47" i="10"/>
  <c r="K47" i="10"/>
  <c r="J47" i="10"/>
  <c r="I47" i="10"/>
  <c r="H47" i="10"/>
  <c r="G47" i="10"/>
  <c r="F47" i="10"/>
  <c r="E47" i="10"/>
  <c r="D47" i="10"/>
  <c r="C47" i="10"/>
  <c r="R44" i="10"/>
  <c r="Q44" i="10"/>
  <c r="P44" i="10"/>
  <c r="O44" i="10"/>
  <c r="N44" i="10"/>
  <c r="M44" i="10"/>
  <c r="L44" i="10"/>
  <c r="K44" i="10"/>
  <c r="J44" i="10"/>
  <c r="I44" i="10"/>
  <c r="H44" i="10"/>
  <c r="G44" i="10"/>
  <c r="F44" i="10"/>
  <c r="E44" i="10"/>
  <c r="D44" i="10"/>
  <c r="C44" i="10"/>
  <c r="R41" i="10"/>
  <c r="Q41" i="10"/>
  <c r="P41" i="10"/>
  <c r="O41" i="10"/>
  <c r="N41" i="10"/>
  <c r="M41" i="10"/>
  <c r="L41" i="10"/>
  <c r="K41" i="10"/>
  <c r="J41" i="10"/>
  <c r="I41" i="10"/>
  <c r="H41" i="10"/>
  <c r="G41" i="10"/>
  <c r="F41" i="10"/>
  <c r="E41" i="10"/>
  <c r="D41" i="10"/>
  <c r="C41" i="10"/>
  <c r="R38" i="10"/>
  <c r="Q38" i="10"/>
  <c r="P38" i="10"/>
  <c r="O38" i="10"/>
  <c r="N38" i="10"/>
  <c r="M38" i="10"/>
  <c r="L38" i="10"/>
  <c r="K38" i="10"/>
  <c r="J38" i="10"/>
  <c r="I38" i="10"/>
  <c r="H38" i="10"/>
  <c r="G38" i="10"/>
  <c r="F38" i="10"/>
  <c r="E38" i="10"/>
  <c r="D38" i="10"/>
  <c r="C38" i="10"/>
  <c r="R35" i="10"/>
  <c r="Q35" i="10"/>
  <c r="P35" i="10"/>
  <c r="O35" i="10"/>
  <c r="N35" i="10"/>
  <c r="M35" i="10"/>
  <c r="L35" i="10"/>
  <c r="K35" i="10"/>
  <c r="J35" i="10"/>
  <c r="I35" i="10"/>
  <c r="H35" i="10"/>
  <c r="G35" i="10"/>
  <c r="F35" i="10"/>
  <c r="E35" i="10"/>
  <c r="D35" i="10"/>
  <c r="C35" i="10"/>
  <c r="R32" i="10"/>
  <c r="Q32" i="10"/>
  <c r="P32" i="10"/>
  <c r="O32" i="10"/>
  <c r="N32" i="10"/>
  <c r="M32" i="10"/>
  <c r="L32" i="10"/>
  <c r="K32" i="10"/>
  <c r="J32" i="10"/>
  <c r="I32" i="10"/>
  <c r="H32" i="10"/>
  <c r="G32" i="10"/>
  <c r="F32" i="10"/>
  <c r="E32" i="10"/>
  <c r="D32" i="10"/>
  <c r="C32" i="10"/>
  <c r="R29" i="10"/>
  <c r="Q29" i="10"/>
  <c r="P29" i="10"/>
  <c r="O29" i="10"/>
  <c r="N29" i="10"/>
  <c r="M29" i="10"/>
  <c r="L29" i="10"/>
  <c r="K29" i="10"/>
  <c r="J29" i="10"/>
  <c r="I29" i="10"/>
  <c r="H29" i="10"/>
  <c r="G29" i="10"/>
  <c r="F29" i="10"/>
  <c r="E29" i="10"/>
  <c r="D29" i="10"/>
  <c r="C29" i="10"/>
  <c r="R26" i="10"/>
  <c r="Q26" i="10"/>
  <c r="P26" i="10"/>
  <c r="O26" i="10"/>
  <c r="N26" i="10"/>
  <c r="M26" i="10"/>
  <c r="L26" i="10"/>
  <c r="K26" i="10"/>
  <c r="J26" i="10"/>
  <c r="I26" i="10"/>
  <c r="H26" i="10"/>
  <c r="G26" i="10"/>
  <c r="F26" i="10"/>
  <c r="E26" i="10"/>
  <c r="D26" i="10"/>
  <c r="C26" i="10"/>
  <c r="R23" i="10"/>
  <c r="Q23" i="10"/>
  <c r="P23" i="10"/>
  <c r="O23" i="10"/>
  <c r="N23" i="10"/>
  <c r="M23" i="10"/>
  <c r="L23" i="10"/>
  <c r="K23" i="10"/>
  <c r="J23" i="10"/>
  <c r="I23" i="10"/>
  <c r="H23" i="10"/>
  <c r="G23" i="10"/>
  <c r="F23" i="10"/>
  <c r="E23" i="10"/>
  <c r="D23" i="10"/>
  <c r="C23" i="10"/>
  <c r="R20" i="10"/>
  <c r="Q20" i="10"/>
  <c r="P20" i="10"/>
  <c r="O20" i="10"/>
  <c r="N20" i="10"/>
  <c r="M20" i="10"/>
  <c r="L20" i="10"/>
  <c r="K20" i="10"/>
  <c r="J20" i="10"/>
  <c r="I20" i="10"/>
  <c r="H20" i="10"/>
  <c r="G20" i="10"/>
  <c r="F20" i="10"/>
  <c r="E20" i="10"/>
  <c r="D20" i="10"/>
  <c r="C20" i="10"/>
  <c r="R17" i="10"/>
  <c r="Q17" i="10"/>
  <c r="P17" i="10"/>
  <c r="O17" i="10"/>
  <c r="N17" i="10"/>
  <c r="M17" i="10"/>
  <c r="L17" i="10"/>
  <c r="K17" i="10"/>
  <c r="J17" i="10"/>
  <c r="I17" i="10"/>
  <c r="H17" i="10"/>
  <c r="G17" i="10"/>
  <c r="F17" i="10"/>
  <c r="E17" i="10"/>
  <c r="D17" i="10"/>
  <c r="C17" i="10"/>
  <c r="R14" i="10"/>
  <c r="Q14" i="10"/>
  <c r="P14" i="10"/>
  <c r="O14" i="10"/>
  <c r="N14" i="10"/>
  <c r="M14" i="10"/>
  <c r="L14" i="10"/>
  <c r="K14" i="10"/>
  <c r="J14" i="10"/>
  <c r="I14" i="10"/>
  <c r="H14" i="10"/>
  <c r="G14" i="10"/>
  <c r="F14" i="10"/>
  <c r="E14" i="10"/>
  <c r="D14" i="10"/>
  <c r="C14" i="10"/>
  <c r="O67" i="29"/>
  <c r="O65" i="29" s="1"/>
  <c r="K67" i="29"/>
  <c r="J67" i="29"/>
  <c r="I67" i="29"/>
  <c r="F67" i="29"/>
  <c r="O66" i="29"/>
  <c r="K66" i="29"/>
  <c r="J66" i="29"/>
  <c r="I66" i="29"/>
  <c r="F66" i="29"/>
  <c r="P65" i="29"/>
  <c r="N65" i="29"/>
  <c r="M65" i="29"/>
  <c r="I65" i="29"/>
  <c r="H65" i="29"/>
  <c r="G65" i="29"/>
  <c r="E65" i="29"/>
  <c r="D65" i="29"/>
  <c r="C65" i="29"/>
  <c r="O64" i="29"/>
  <c r="K64" i="29"/>
  <c r="J64" i="29"/>
  <c r="I64" i="29"/>
  <c r="F64" i="29"/>
  <c r="F62" i="29" s="1"/>
  <c r="O63" i="29"/>
  <c r="O62" i="29"/>
  <c r="K63" i="29"/>
  <c r="J63" i="29"/>
  <c r="L63" i="29" s="1"/>
  <c r="I63" i="29"/>
  <c r="I62" i="29" s="1"/>
  <c r="F63" i="29"/>
  <c r="P62" i="29"/>
  <c r="N62" i="29"/>
  <c r="M62" i="29"/>
  <c r="H62" i="29"/>
  <c r="G62" i="29"/>
  <c r="E62" i="29"/>
  <c r="D62" i="29"/>
  <c r="C62" i="29"/>
  <c r="O61" i="29"/>
  <c r="K61" i="29"/>
  <c r="J61" i="29"/>
  <c r="L61" i="29"/>
  <c r="I61" i="29"/>
  <c r="F61" i="29"/>
  <c r="O60" i="29"/>
  <c r="O59" i="29"/>
  <c r="K60" i="29"/>
  <c r="J60" i="29"/>
  <c r="L60" i="29" s="1"/>
  <c r="I60" i="29"/>
  <c r="F60" i="29"/>
  <c r="P59" i="29"/>
  <c r="N59" i="29"/>
  <c r="M59" i="29"/>
  <c r="H59" i="29"/>
  <c r="G59" i="29"/>
  <c r="E59" i="29"/>
  <c r="D59" i="29"/>
  <c r="C59" i="29"/>
  <c r="O58" i="29"/>
  <c r="K58" i="29"/>
  <c r="J58" i="29"/>
  <c r="L58" i="29" s="1"/>
  <c r="I58" i="29"/>
  <c r="I56" i="29" s="1"/>
  <c r="F58" i="29"/>
  <c r="O57" i="29"/>
  <c r="K57" i="29"/>
  <c r="J57" i="29"/>
  <c r="I57" i="29"/>
  <c r="F57" i="29"/>
  <c r="F56" i="29" s="1"/>
  <c r="P56" i="29"/>
  <c r="N56" i="29"/>
  <c r="M56" i="29"/>
  <c r="H56" i="29"/>
  <c r="G56" i="29"/>
  <c r="E56" i="29"/>
  <c r="D56" i="29"/>
  <c r="C56" i="29"/>
  <c r="O55" i="29"/>
  <c r="K55" i="29"/>
  <c r="J55" i="29"/>
  <c r="L55" i="29"/>
  <c r="I55" i="29"/>
  <c r="I53" i="29"/>
  <c r="F55" i="29"/>
  <c r="O54" i="29"/>
  <c r="O53" i="29" s="1"/>
  <c r="K54" i="29"/>
  <c r="J54" i="29"/>
  <c r="L54" i="29"/>
  <c r="I54" i="29"/>
  <c r="F54" i="29"/>
  <c r="P53" i="29"/>
  <c r="N53" i="29"/>
  <c r="M53" i="29"/>
  <c r="H53" i="29"/>
  <c r="G53" i="29"/>
  <c r="E53" i="29"/>
  <c r="D53" i="29"/>
  <c r="C53" i="29"/>
  <c r="O52" i="29"/>
  <c r="K52" i="29"/>
  <c r="K50" i="29" s="1"/>
  <c r="J52" i="29"/>
  <c r="L52" i="29" s="1"/>
  <c r="I52" i="29"/>
  <c r="F52" i="29"/>
  <c r="O51" i="29"/>
  <c r="K51" i="29"/>
  <c r="J51" i="29"/>
  <c r="I51" i="29"/>
  <c r="I50" i="29"/>
  <c r="F51" i="29"/>
  <c r="P50" i="29"/>
  <c r="N50" i="29"/>
  <c r="M50" i="29"/>
  <c r="H50" i="29"/>
  <c r="G50" i="29"/>
  <c r="E50" i="29"/>
  <c r="D50" i="29"/>
  <c r="C50" i="29"/>
  <c r="O49" i="29"/>
  <c r="K49" i="29"/>
  <c r="J49" i="29"/>
  <c r="I49" i="29"/>
  <c r="F49" i="29"/>
  <c r="O48" i="29"/>
  <c r="K48" i="29"/>
  <c r="J48" i="29"/>
  <c r="L48" i="29"/>
  <c r="I48" i="29"/>
  <c r="I47" i="29"/>
  <c r="F48" i="29"/>
  <c r="P47" i="29"/>
  <c r="N47" i="29"/>
  <c r="M47" i="29"/>
  <c r="H47" i="29"/>
  <c r="G47" i="29"/>
  <c r="E47" i="29"/>
  <c r="D47" i="29"/>
  <c r="C47" i="29"/>
  <c r="O46" i="29"/>
  <c r="K46" i="29"/>
  <c r="K44" i="29"/>
  <c r="J46" i="29"/>
  <c r="I46" i="29"/>
  <c r="F46" i="29"/>
  <c r="O45" i="29"/>
  <c r="O44" i="29"/>
  <c r="K45" i="29"/>
  <c r="J45" i="29"/>
  <c r="I45" i="29"/>
  <c r="I44" i="29" s="1"/>
  <c r="F45" i="29"/>
  <c r="F44" i="29" s="1"/>
  <c r="P44" i="29"/>
  <c r="N44" i="29"/>
  <c r="M44" i="29"/>
  <c r="H44" i="29"/>
  <c r="G44" i="29"/>
  <c r="E44" i="29"/>
  <c r="D44" i="29"/>
  <c r="C44" i="29"/>
  <c r="O43" i="29"/>
  <c r="K43" i="29"/>
  <c r="J43" i="29"/>
  <c r="L43" i="29" s="1"/>
  <c r="L41" i="29" s="1"/>
  <c r="I43" i="29"/>
  <c r="I41" i="29" s="1"/>
  <c r="F43" i="29"/>
  <c r="O42" i="29"/>
  <c r="O41" i="29" s="1"/>
  <c r="K42" i="29"/>
  <c r="J42" i="29"/>
  <c r="I42" i="29"/>
  <c r="F42" i="29"/>
  <c r="F41" i="29" s="1"/>
  <c r="P41" i="29"/>
  <c r="N41" i="29"/>
  <c r="M41" i="29"/>
  <c r="H41" i="29"/>
  <c r="G41" i="29"/>
  <c r="E41" i="29"/>
  <c r="D41" i="29"/>
  <c r="C41" i="29"/>
  <c r="O40" i="29"/>
  <c r="K40" i="29"/>
  <c r="L40" i="29" s="1"/>
  <c r="J40" i="29"/>
  <c r="I40" i="29"/>
  <c r="F40" i="29"/>
  <c r="O39" i="29"/>
  <c r="K39" i="29"/>
  <c r="J39" i="29"/>
  <c r="L39" i="29" s="1"/>
  <c r="I39" i="29"/>
  <c r="I38" i="29" s="1"/>
  <c r="F39" i="29"/>
  <c r="F38" i="29" s="1"/>
  <c r="P38" i="29"/>
  <c r="N38" i="29"/>
  <c r="M38" i="29"/>
  <c r="H38" i="29"/>
  <c r="G38" i="29"/>
  <c r="E38" i="29"/>
  <c r="D38" i="29"/>
  <c r="C38" i="29"/>
  <c r="O37" i="29"/>
  <c r="K37" i="29"/>
  <c r="L37" i="29" s="1"/>
  <c r="J37" i="29"/>
  <c r="I37" i="29"/>
  <c r="F37" i="29"/>
  <c r="O36" i="29"/>
  <c r="K36" i="29"/>
  <c r="J36" i="29"/>
  <c r="I36" i="29"/>
  <c r="I35" i="29" s="1"/>
  <c r="F36" i="29"/>
  <c r="F35" i="29" s="1"/>
  <c r="P35" i="29"/>
  <c r="N35" i="29"/>
  <c r="M35" i="29"/>
  <c r="H35" i="29"/>
  <c r="G35" i="29"/>
  <c r="E35" i="29"/>
  <c r="D35" i="29"/>
  <c r="C35" i="29"/>
  <c r="O34" i="29"/>
  <c r="K34" i="29"/>
  <c r="J34" i="29"/>
  <c r="L34" i="29"/>
  <c r="I34" i="29"/>
  <c r="I32" i="29"/>
  <c r="F34" i="29"/>
  <c r="O33" i="29"/>
  <c r="O32" i="29" s="1"/>
  <c r="K33" i="29"/>
  <c r="J33" i="29"/>
  <c r="I33" i="29"/>
  <c r="F33" i="29"/>
  <c r="P32" i="29"/>
  <c r="N32" i="29"/>
  <c r="M32" i="29"/>
  <c r="H32" i="29"/>
  <c r="G32" i="29"/>
  <c r="E32" i="29"/>
  <c r="D32" i="29"/>
  <c r="C32" i="29"/>
  <c r="O31" i="29"/>
  <c r="K31" i="29"/>
  <c r="L31" i="29" s="1"/>
  <c r="J31" i="29"/>
  <c r="I31" i="29"/>
  <c r="F31" i="29"/>
  <c r="O30" i="29"/>
  <c r="O29" i="29" s="1"/>
  <c r="K30" i="29"/>
  <c r="J30" i="29"/>
  <c r="L30" i="29"/>
  <c r="I30" i="29"/>
  <c r="I29" i="29"/>
  <c r="F30" i="29"/>
  <c r="P29" i="29"/>
  <c r="N29" i="29"/>
  <c r="M29" i="29"/>
  <c r="H29" i="29"/>
  <c r="G29" i="29"/>
  <c r="E29" i="29"/>
  <c r="D29" i="29"/>
  <c r="C29" i="29"/>
  <c r="O28" i="29"/>
  <c r="O26" i="29" s="1"/>
  <c r="K28" i="29"/>
  <c r="J28" i="29"/>
  <c r="L28" i="29" s="1"/>
  <c r="I28" i="29"/>
  <c r="F28" i="29"/>
  <c r="O27" i="29"/>
  <c r="K27" i="29"/>
  <c r="K26" i="29" s="1"/>
  <c r="J27" i="29"/>
  <c r="L27" i="29" s="1"/>
  <c r="I27" i="29"/>
  <c r="I26" i="29" s="1"/>
  <c r="F27" i="29"/>
  <c r="P26" i="29"/>
  <c r="N26" i="29"/>
  <c r="M26" i="29"/>
  <c r="H26" i="29"/>
  <c r="G26" i="29"/>
  <c r="E26" i="29"/>
  <c r="D26" i="29"/>
  <c r="C26" i="29"/>
  <c r="O25" i="29"/>
  <c r="K25" i="29"/>
  <c r="J25" i="29"/>
  <c r="L25" i="29"/>
  <c r="I25" i="29"/>
  <c r="I23" i="29"/>
  <c r="F25" i="29"/>
  <c r="O24" i="29"/>
  <c r="K24" i="29"/>
  <c r="L24" i="29" s="1"/>
  <c r="J24" i="29"/>
  <c r="J23" i="29"/>
  <c r="I24" i="29"/>
  <c r="F24" i="29"/>
  <c r="P23" i="29"/>
  <c r="O23" i="29"/>
  <c r="N23" i="29"/>
  <c r="M23" i="29"/>
  <c r="H23" i="29"/>
  <c r="G23" i="29"/>
  <c r="F23" i="29"/>
  <c r="E23" i="29"/>
  <c r="D23" i="29"/>
  <c r="C23" i="29"/>
  <c r="O22" i="29"/>
  <c r="K22" i="29"/>
  <c r="J22" i="29"/>
  <c r="I22" i="29"/>
  <c r="I20" i="29"/>
  <c r="F22" i="29"/>
  <c r="O21" i="29"/>
  <c r="K21" i="29"/>
  <c r="J21" i="29"/>
  <c r="I21" i="29"/>
  <c r="F21" i="29"/>
  <c r="F20" i="29" s="1"/>
  <c r="P20" i="29"/>
  <c r="N20" i="29"/>
  <c r="M20" i="29"/>
  <c r="H20" i="29"/>
  <c r="G20" i="29"/>
  <c r="E20" i="29"/>
  <c r="D20" i="29"/>
  <c r="C20" i="29"/>
  <c r="O19" i="29"/>
  <c r="K19" i="29"/>
  <c r="J19" i="29"/>
  <c r="I19" i="29"/>
  <c r="F19" i="29"/>
  <c r="F17" i="29" s="1"/>
  <c r="O18" i="29"/>
  <c r="K18" i="29"/>
  <c r="J18" i="29"/>
  <c r="I18" i="29"/>
  <c r="F18" i="29"/>
  <c r="P17" i="29"/>
  <c r="N17" i="29"/>
  <c r="M17" i="29"/>
  <c r="H17" i="29"/>
  <c r="G17" i="29"/>
  <c r="E17" i="29"/>
  <c r="D17" i="29"/>
  <c r="C17" i="29"/>
  <c r="O16" i="29"/>
  <c r="K16" i="29"/>
  <c r="L16" i="29" s="1"/>
  <c r="J16" i="29"/>
  <c r="I16" i="29"/>
  <c r="F16" i="29"/>
  <c r="O15" i="29"/>
  <c r="O14" i="29" s="1"/>
  <c r="K15" i="29"/>
  <c r="L15" i="29" s="1"/>
  <c r="J15" i="29"/>
  <c r="I15" i="29"/>
  <c r="F15" i="29"/>
  <c r="F14" i="29" s="1"/>
  <c r="P14" i="29"/>
  <c r="P11" i="29"/>
  <c r="N14" i="29"/>
  <c r="M14" i="29"/>
  <c r="H14" i="29"/>
  <c r="G14" i="29"/>
  <c r="E14" i="29"/>
  <c r="D14" i="29"/>
  <c r="C14" i="29"/>
  <c r="I12" i="29"/>
  <c r="I13" i="29"/>
  <c r="C62" i="35"/>
  <c r="D62" i="35"/>
  <c r="E62" i="35"/>
  <c r="F62" i="35"/>
  <c r="G62" i="35"/>
  <c r="H62" i="35"/>
  <c r="I62" i="35"/>
  <c r="J62" i="35"/>
  <c r="K62" i="35"/>
  <c r="L62" i="35"/>
  <c r="C65" i="35"/>
  <c r="D65" i="35"/>
  <c r="E65" i="35"/>
  <c r="F65" i="35"/>
  <c r="G65" i="35"/>
  <c r="H65" i="35"/>
  <c r="I65" i="35"/>
  <c r="J65" i="35"/>
  <c r="K65" i="35"/>
  <c r="L65" i="35"/>
  <c r="C68" i="35"/>
  <c r="D68" i="35"/>
  <c r="E68" i="35"/>
  <c r="F68" i="35"/>
  <c r="G68" i="35"/>
  <c r="H68" i="35"/>
  <c r="I68" i="35"/>
  <c r="J68" i="35"/>
  <c r="K68" i="35"/>
  <c r="L68" i="35"/>
  <c r="L59" i="35"/>
  <c r="K59" i="35"/>
  <c r="J59" i="35"/>
  <c r="I59" i="35"/>
  <c r="H59" i="35"/>
  <c r="G59" i="35"/>
  <c r="F59" i="35"/>
  <c r="E59" i="35"/>
  <c r="D59" i="35"/>
  <c r="C59" i="35"/>
  <c r="L56" i="35"/>
  <c r="K56" i="35"/>
  <c r="J56" i="35"/>
  <c r="I56" i="35"/>
  <c r="H56" i="35"/>
  <c r="G56" i="35"/>
  <c r="F56" i="35"/>
  <c r="E56" i="35"/>
  <c r="D56" i="35"/>
  <c r="C56" i="35"/>
  <c r="L53" i="35"/>
  <c r="K53" i="35"/>
  <c r="J53" i="35"/>
  <c r="I53" i="35"/>
  <c r="H53" i="35"/>
  <c r="G53" i="35"/>
  <c r="F53" i="35"/>
  <c r="E53" i="35"/>
  <c r="D53" i="35"/>
  <c r="C53" i="35"/>
  <c r="L50" i="35"/>
  <c r="K50" i="35"/>
  <c r="J50" i="35"/>
  <c r="I50" i="35"/>
  <c r="H50" i="35"/>
  <c r="G50" i="35"/>
  <c r="F50" i="35"/>
  <c r="E50" i="35"/>
  <c r="D50" i="35"/>
  <c r="C50" i="35"/>
  <c r="L47" i="35"/>
  <c r="K47" i="35"/>
  <c r="J47" i="35"/>
  <c r="I47" i="35"/>
  <c r="H47" i="35"/>
  <c r="G47" i="35"/>
  <c r="F47" i="35"/>
  <c r="E47" i="35"/>
  <c r="D47" i="35"/>
  <c r="C47" i="35"/>
  <c r="L44" i="35"/>
  <c r="K44" i="35"/>
  <c r="J44" i="35"/>
  <c r="I44" i="35"/>
  <c r="H44" i="35"/>
  <c r="G44" i="35"/>
  <c r="F44" i="35"/>
  <c r="E44" i="35"/>
  <c r="D44" i="35"/>
  <c r="C44" i="35"/>
  <c r="L41" i="35"/>
  <c r="K41" i="35"/>
  <c r="J41" i="35"/>
  <c r="I41" i="35"/>
  <c r="H41" i="35"/>
  <c r="G41" i="35"/>
  <c r="F41" i="35"/>
  <c r="E41" i="35"/>
  <c r="D41" i="35"/>
  <c r="C41" i="35"/>
  <c r="L38" i="35"/>
  <c r="K38" i="35"/>
  <c r="J38" i="35"/>
  <c r="I38" i="35"/>
  <c r="H38" i="35"/>
  <c r="G38" i="35"/>
  <c r="F38" i="35"/>
  <c r="E38" i="35"/>
  <c r="D38" i="35"/>
  <c r="C38" i="35"/>
  <c r="L35" i="35"/>
  <c r="K35" i="35"/>
  <c r="J35" i="35"/>
  <c r="I35" i="35"/>
  <c r="H35" i="35"/>
  <c r="G35" i="35"/>
  <c r="F35" i="35"/>
  <c r="E35" i="35"/>
  <c r="D35" i="35"/>
  <c r="C35" i="35"/>
  <c r="L32" i="35"/>
  <c r="K32" i="35"/>
  <c r="J32" i="35"/>
  <c r="I32" i="35"/>
  <c r="H32" i="35"/>
  <c r="G32" i="35"/>
  <c r="F32" i="35"/>
  <c r="E32" i="35"/>
  <c r="D32" i="35"/>
  <c r="C32" i="35"/>
  <c r="L29" i="35"/>
  <c r="K29" i="35"/>
  <c r="J29" i="35"/>
  <c r="I29" i="35"/>
  <c r="H29" i="35"/>
  <c r="G29" i="35"/>
  <c r="F29" i="35"/>
  <c r="E29" i="35"/>
  <c r="D29" i="35"/>
  <c r="C29" i="35"/>
  <c r="L26" i="35"/>
  <c r="K26" i="35"/>
  <c r="J26" i="35"/>
  <c r="I26" i="35"/>
  <c r="H26" i="35"/>
  <c r="G26" i="35"/>
  <c r="F26" i="35"/>
  <c r="E26" i="35"/>
  <c r="D26" i="35"/>
  <c r="C26" i="35"/>
  <c r="L23" i="35"/>
  <c r="K23" i="35"/>
  <c r="J23" i="35"/>
  <c r="I23" i="35"/>
  <c r="H23" i="35"/>
  <c r="G23" i="35"/>
  <c r="F23" i="35"/>
  <c r="E23" i="35"/>
  <c r="D23" i="35"/>
  <c r="C23" i="35"/>
  <c r="L20" i="35"/>
  <c r="K20" i="35"/>
  <c r="J20" i="35"/>
  <c r="I20" i="35"/>
  <c r="H20" i="35"/>
  <c r="G20" i="35"/>
  <c r="F20" i="35"/>
  <c r="E20" i="35"/>
  <c r="D20" i="35"/>
  <c r="C20" i="35"/>
  <c r="L17" i="35"/>
  <c r="K17" i="35"/>
  <c r="J17" i="35"/>
  <c r="I17" i="35"/>
  <c r="H17" i="35"/>
  <c r="G17" i="35"/>
  <c r="F17" i="35"/>
  <c r="E17" i="35"/>
  <c r="D17" i="35"/>
  <c r="C17" i="35"/>
  <c r="I68" i="30"/>
  <c r="F68" i="30"/>
  <c r="F66" i="30" s="1"/>
  <c r="I67" i="30"/>
  <c r="F67" i="30"/>
  <c r="K66" i="30"/>
  <c r="J66" i="30"/>
  <c r="H66" i="30"/>
  <c r="G66" i="30"/>
  <c r="E66" i="30"/>
  <c r="D66" i="30"/>
  <c r="C66" i="30"/>
  <c r="I65" i="30"/>
  <c r="F65" i="30"/>
  <c r="I64" i="30"/>
  <c r="I63" i="30"/>
  <c r="F64" i="30"/>
  <c r="K63" i="30"/>
  <c r="J63" i="30"/>
  <c r="H63" i="30"/>
  <c r="G63" i="30"/>
  <c r="E63" i="30"/>
  <c r="D63" i="30"/>
  <c r="C63" i="30"/>
  <c r="I62" i="30"/>
  <c r="I60" i="30"/>
  <c r="F62" i="30"/>
  <c r="I61" i="30"/>
  <c r="F61" i="30"/>
  <c r="F60" i="30" s="1"/>
  <c r="K60" i="30"/>
  <c r="L60" i="30" s="1"/>
  <c r="J60" i="30"/>
  <c r="H60" i="30"/>
  <c r="G60" i="30"/>
  <c r="E60" i="30"/>
  <c r="D60" i="30"/>
  <c r="C60" i="30"/>
  <c r="I59" i="30"/>
  <c r="F59" i="30"/>
  <c r="I58" i="30"/>
  <c r="F58" i="30"/>
  <c r="F57" i="30" s="1"/>
  <c r="K57" i="30"/>
  <c r="J57" i="30"/>
  <c r="H57" i="30"/>
  <c r="G57" i="30"/>
  <c r="E57" i="30"/>
  <c r="D57" i="30"/>
  <c r="C57" i="30"/>
  <c r="I56" i="30"/>
  <c r="F56" i="30"/>
  <c r="I55" i="30"/>
  <c r="I54" i="30" s="1"/>
  <c r="F55" i="30"/>
  <c r="F54" i="30"/>
  <c r="K54" i="30"/>
  <c r="J54" i="30"/>
  <c r="H54" i="30"/>
  <c r="G54" i="30"/>
  <c r="E54" i="30"/>
  <c r="D54" i="30"/>
  <c r="C54" i="30"/>
  <c r="I53" i="30"/>
  <c r="F53" i="30"/>
  <c r="I52" i="30"/>
  <c r="I51" i="30" s="1"/>
  <c r="F52" i="30"/>
  <c r="K51" i="30"/>
  <c r="J51" i="30"/>
  <c r="H51" i="30"/>
  <c r="G51" i="30"/>
  <c r="E51" i="30"/>
  <c r="D51" i="30"/>
  <c r="C51" i="30"/>
  <c r="I50" i="30"/>
  <c r="F50" i="30"/>
  <c r="I49" i="30"/>
  <c r="F49" i="30"/>
  <c r="F48" i="30" s="1"/>
  <c r="K48" i="30"/>
  <c r="L48" i="30" s="1"/>
  <c r="J48" i="30"/>
  <c r="H48" i="30"/>
  <c r="G48" i="30"/>
  <c r="E48" i="30"/>
  <c r="D48" i="30"/>
  <c r="C48" i="30"/>
  <c r="I47" i="30"/>
  <c r="F47" i="30"/>
  <c r="I46" i="30"/>
  <c r="I45" i="30"/>
  <c r="F46" i="30"/>
  <c r="F45" i="30"/>
  <c r="K45" i="30"/>
  <c r="J45" i="30"/>
  <c r="H45" i="30"/>
  <c r="G45" i="30"/>
  <c r="E45" i="30"/>
  <c r="D45" i="30"/>
  <c r="C45" i="30"/>
  <c r="I44" i="30"/>
  <c r="F44" i="30"/>
  <c r="I43" i="30"/>
  <c r="I42" i="30" s="1"/>
  <c r="F43" i="30"/>
  <c r="K42" i="30"/>
  <c r="L42" i="30" s="1"/>
  <c r="J42" i="30"/>
  <c r="H42" i="30"/>
  <c r="G42" i="30"/>
  <c r="E42" i="30"/>
  <c r="D42" i="30"/>
  <c r="C42" i="30"/>
  <c r="I41" i="30"/>
  <c r="F41" i="30"/>
  <c r="I40" i="30"/>
  <c r="I39" i="30"/>
  <c r="F40" i="30"/>
  <c r="F39" i="30" s="1"/>
  <c r="K39" i="30"/>
  <c r="J39" i="30"/>
  <c r="L39" i="30"/>
  <c r="H39" i="30"/>
  <c r="G39" i="30"/>
  <c r="E39" i="30"/>
  <c r="D39" i="30"/>
  <c r="C39" i="30"/>
  <c r="I38" i="30"/>
  <c r="F38" i="30"/>
  <c r="F36" i="30" s="1"/>
  <c r="I37" i="30"/>
  <c r="I36" i="30" s="1"/>
  <c r="F37" i="30"/>
  <c r="K36" i="30"/>
  <c r="L36" i="30" s="1"/>
  <c r="J36" i="30"/>
  <c r="H36" i="30"/>
  <c r="G36" i="30"/>
  <c r="E36" i="30"/>
  <c r="D36" i="30"/>
  <c r="C36" i="30"/>
  <c r="I35" i="30"/>
  <c r="F35" i="30"/>
  <c r="I34" i="30"/>
  <c r="F34" i="30"/>
  <c r="F33" i="30" s="1"/>
  <c r="K33" i="30"/>
  <c r="J33" i="30"/>
  <c r="H33" i="30"/>
  <c r="G33" i="30"/>
  <c r="E33" i="30"/>
  <c r="D33" i="30"/>
  <c r="C33" i="30"/>
  <c r="I32" i="30"/>
  <c r="F32" i="30"/>
  <c r="I31" i="30"/>
  <c r="I30" i="30"/>
  <c r="F31" i="30"/>
  <c r="F30" i="30" s="1"/>
  <c r="K30" i="30"/>
  <c r="J30" i="30"/>
  <c r="L30" i="30" s="1"/>
  <c r="H30" i="30"/>
  <c r="G30" i="30"/>
  <c r="E30" i="30"/>
  <c r="D30" i="30"/>
  <c r="C30" i="30"/>
  <c r="I29" i="30"/>
  <c r="F29" i="30"/>
  <c r="I28" i="30"/>
  <c r="F28" i="30"/>
  <c r="K27" i="30"/>
  <c r="J27" i="30"/>
  <c r="I27" i="30"/>
  <c r="H27" i="30"/>
  <c r="G27" i="30"/>
  <c r="F27" i="30"/>
  <c r="E27" i="30"/>
  <c r="D27" i="30"/>
  <c r="C27" i="30"/>
  <c r="I26" i="30"/>
  <c r="F26" i="30"/>
  <c r="I25" i="30"/>
  <c r="I24" i="30" s="1"/>
  <c r="F25" i="30"/>
  <c r="F24" i="30" s="1"/>
  <c r="K24" i="30"/>
  <c r="L24" i="30" s="1"/>
  <c r="J24" i="30"/>
  <c r="H24" i="30"/>
  <c r="G24" i="30"/>
  <c r="E24" i="30"/>
  <c r="D24" i="30"/>
  <c r="C24" i="30"/>
  <c r="I23" i="30"/>
  <c r="F23" i="30"/>
  <c r="I22" i="30"/>
  <c r="F22" i="30"/>
  <c r="K21" i="30"/>
  <c r="J21" i="30"/>
  <c r="I21" i="30"/>
  <c r="H21" i="30"/>
  <c r="G21" i="30"/>
  <c r="E21" i="30"/>
  <c r="D21" i="30"/>
  <c r="C21" i="30"/>
  <c r="I20" i="30"/>
  <c r="I18" i="30"/>
  <c r="F20" i="30"/>
  <c r="I19" i="30"/>
  <c r="F19" i="30"/>
  <c r="K18" i="30"/>
  <c r="J18" i="30"/>
  <c r="H18" i="30"/>
  <c r="G18" i="30"/>
  <c r="E18" i="30"/>
  <c r="D18" i="30"/>
  <c r="C18" i="30"/>
  <c r="I17" i="30"/>
  <c r="I15" i="30"/>
  <c r="F17" i="30"/>
  <c r="I16" i="30"/>
  <c r="F16" i="30"/>
  <c r="K15" i="30"/>
  <c r="J15" i="30"/>
  <c r="H15" i="30"/>
  <c r="G15" i="30"/>
  <c r="E15" i="30"/>
  <c r="D15" i="30"/>
  <c r="C15" i="30"/>
  <c r="K68" i="36"/>
  <c r="J68" i="36"/>
  <c r="I68" i="36"/>
  <c r="H68" i="36"/>
  <c r="G68" i="36"/>
  <c r="F68" i="36"/>
  <c r="E68" i="36"/>
  <c r="D68" i="36"/>
  <c r="C68" i="36"/>
  <c r="K65" i="36"/>
  <c r="J65" i="36"/>
  <c r="I65" i="36"/>
  <c r="H65" i="36"/>
  <c r="G65" i="36"/>
  <c r="F65" i="36"/>
  <c r="E65" i="36"/>
  <c r="D65" i="36"/>
  <c r="C65" i="36"/>
  <c r="K62" i="36"/>
  <c r="J62" i="36"/>
  <c r="I62" i="36"/>
  <c r="H62" i="36"/>
  <c r="G62" i="36"/>
  <c r="F62" i="36"/>
  <c r="E62" i="36"/>
  <c r="D62" i="36"/>
  <c r="C62" i="36"/>
  <c r="K59" i="36"/>
  <c r="J59" i="36"/>
  <c r="I59" i="36"/>
  <c r="H59" i="36"/>
  <c r="G59" i="36"/>
  <c r="F59" i="36"/>
  <c r="E59" i="36"/>
  <c r="D59" i="36"/>
  <c r="C59" i="36"/>
  <c r="K56" i="36"/>
  <c r="J56" i="36"/>
  <c r="I56" i="36"/>
  <c r="H56" i="36"/>
  <c r="G56" i="36"/>
  <c r="F56" i="36"/>
  <c r="E56" i="36"/>
  <c r="D56" i="36"/>
  <c r="C56" i="36"/>
  <c r="K53" i="36"/>
  <c r="J53" i="36"/>
  <c r="I53" i="36"/>
  <c r="H53" i="36"/>
  <c r="G53" i="36"/>
  <c r="F53" i="36"/>
  <c r="E53" i="36"/>
  <c r="D53" i="36"/>
  <c r="C53" i="36"/>
  <c r="K50" i="36"/>
  <c r="J50" i="36"/>
  <c r="I50" i="36"/>
  <c r="H50" i="36"/>
  <c r="G50" i="36"/>
  <c r="F50" i="36"/>
  <c r="E50" i="36"/>
  <c r="D50" i="36"/>
  <c r="C50" i="36"/>
  <c r="K47" i="36"/>
  <c r="J47" i="36"/>
  <c r="I47" i="36"/>
  <c r="H47" i="36"/>
  <c r="G47" i="36"/>
  <c r="F47" i="36"/>
  <c r="E47" i="36"/>
  <c r="D47" i="36"/>
  <c r="C47" i="36"/>
  <c r="K44" i="36"/>
  <c r="J44" i="36"/>
  <c r="I44" i="36"/>
  <c r="H44" i="36"/>
  <c r="G44" i="36"/>
  <c r="F44" i="36"/>
  <c r="E44" i="36"/>
  <c r="D44" i="36"/>
  <c r="C44" i="36"/>
  <c r="K41" i="36"/>
  <c r="J41" i="36"/>
  <c r="I41" i="36"/>
  <c r="H41" i="36"/>
  <c r="G41" i="36"/>
  <c r="F41" i="36"/>
  <c r="E41" i="36"/>
  <c r="D41" i="36"/>
  <c r="C41" i="36"/>
  <c r="K38" i="36"/>
  <c r="J38" i="36"/>
  <c r="I38" i="36"/>
  <c r="H38" i="36"/>
  <c r="G38" i="36"/>
  <c r="F38" i="36"/>
  <c r="E38" i="36"/>
  <c r="D38" i="36"/>
  <c r="C38" i="36"/>
  <c r="K35" i="36"/>
  <c r="J35" i="36"/>
  <c r="I35" i="36"/>
  <c r="H35" i="36"/>
  <c r="G35" i="36"/>
  <c r="F35" i="36"/>
  <c r="E35" i="36"/>
  <c r="D35" i="36"/>
  <c r="C35" i="36"/>
  <c r="K32" i="36"/>
  <c r="J32" i="36"/>
  <c r="I32" i="36"/>
  <c r="H32" i="36"/>
  <c r="G32" i="36"/>
  <c r="F32" i="36"/>
  <c r="E32" i="36"/>
  <c r="D32" i="36"/>
  <c r="C32" i="36"/>
  <c r="K29" i="36"/>
  <c r="J29" i="36"/>
  <c r="I29" i="36"/>
  <c r="H29" i="36"/>
  <c r="G29" i="36"/>
  <c r="F29" i="36"/>
  <c r="E29" i="36"/>
  <c r="D29" i="36"/>
  <c r="C29" i="36"/>
  <c r="K26" i="36"/>
  <c r="J26" i="36"/>
  <c r="I26" i="36"/>
  <c r="H26" i="36"/>
  <c r="G26" i="36"/>
  <c r="F26" i="36"/>
  <c r="E26" i="36"/>
  <c r="D26" i="36"/>
  <c r="C26" i="36"/>
  <c r="K23" i="36"/>
  <c r="J23" i="36"/>
  <c r="I23" i="36"/>
  <c r="H23" i="36"/>
  <c r="G23" i="36"/>
  <c r="F23" i="36"/>
  <c r="E23" i="36"/>
  <c r="D23" i="36"/>
  <c r="C23" i="36"/>
  <c r="K20" i="36"/>
  <c r="J20" i="36"/>
  <c r="I20" i="36"/>
  <c r="H20" i="36"/>
  <c r="G20" i="36"/>
  <c r="F20" i="36"/>
  <c r="E20" i="36"/>
  <c r="D20" i="36"/>
  <c r="C20" i="36"/>
  <c r="E65" i="31"/>
  <c r="D65" i="31"/>
  <c r="E62" i="31"/>
  <c r="D62" i="31"/>
  <c r="E59" i="31"/>
  <c r="D59" i="31"/>
  <c r="E56" i="31"/>
  <c r="D56" i="31"/>
  <c r="E53" i="31"/>
  <c r="D53" i="31"/>
  <c r="E50" i="31"/>
  <c r="D50" i="31"/>
  <c r="E47" i="31"/>
  <c r="D47" i="31"/>
  <c r="E44" i="31"/>
  <c r="D44" i="31"/>
  <c r="E41" i="31"/>
  <c r="D41" i="31"/>
  <c r="E38" i="31"/>
  <c r="D38" i="31"/>
  <c r="E35" i="31"/>
  <c r="D35" i="31"/>
  <c r="E32" i="31"/>
  <c r="D32" i="31"/>
  <c r="E29" i="31"/>
  <c r="E26" i="31"/>
  <c r="E23" i="31"/>
  <c r="D29" i="31"/>
  <c r="D26" i="31"/>
  <c r="D23" i="31"/>
  <c r="H29" i="31"/>
  <c r="I29" i="31" s="1"/>
  <c r="H26" i="31"/>
  <c r="H23" i="31"/>
  <c r="I23" i="31" s="1"/>
  <c r="H20" i="31"/>
  <c r="I20" i="31" s="1"/>
  <c r="H17" i="31"/>
  <c r="I17" i="31"/>
  <c r="H14" i="31"/>
  <c r="H47" i="31"/>
  <c r="I47" i="31" s="1"/>
  <c r="H44" i="31"/>
  <c r="H41" i="31"/>
  <c r="I41" i="31" s="1"/>
  <c r="H38" i="31"/>
  <c r="I38" i="31" s="1"/>
  <c r="H35" i="31"/>
  <c r="I35" i="31"/>
  <c r="H32" i="31"/>
  <c r="I32" i="31" s="1"/>
  <c r="H11" i="31"/>
  <c r="I11" i="31" s="1"/>
  <c r="E11" i="31"/>
  <c r="D11" i="31"/>
  <c r="Q9" i="38"/>
  <c r="R9" i="38"/>
  <c r="S9" i="38"/>
  <c r="T9" i="38"/>
  <c r="M9" i="38"/>
  <c r="N9" i="38"/>
  <c r="O9" i="38"/>
  <c r="P9" i="38"/>
  <c r="I9" i="38"/>
  <c r="J9" i="38"/>
  <c r="K9" i="38"/>
  <c r="L9" i="38"/>
  <c r="G9" i="38"/>
  <c r="H9" i="38"/>
  <c r="E9" i="38"/>
  <c r="F9" i="38"/>
  <c r="C9" i="38"/>
  <c r="D9" i="38"/>
  <c r="B9" i="38"/>
  <c r="F5" i="33"/>
  <c r="U24" i="28"/>
  <c r="U25" i="28"/>
  <c r="U22" i="28"/>
  <c r="U23" i="28"/>
  <c r="U20" i="28"/>
  <c r="U21" i="28"/>
  <c r="U17" i="28"/>
  <c r="U18" i="28"/>
  <c r="U19" i="28"/>
  <c r="U15" i="28"/>
  <c r="U16" i="28"/>
  <c r="U12" i="28"/>
  <c r="U13" i="28"/>
  <c r="U14" i="28"/>
  <c r="U10" i="28"/>
  <c r="U11" i="28"/>
  <c r="U8" i="28"/>
  <c r="U9" i="28"/>
  <c r="U7" i="28"/>
  <c r="U6" i="28" s="1"/>
  <c r="U5" i="28"/>
  <c r="K22" i="28"/>
  <c r="K23" i="28"/>
  <c r="K24" i="28"/>
  <c r="K25" i="28"/>
  <c r="K19" i="28"/>
  <c r="K20" i="28"/>
  <c r="K21" i="28"/>
  <c r="K16" i="28"/>
  <c r="K17" i="28"/>
  <c r="K18" i="28"/>
  <c r="K15" i="28"/>
  <c r="K12" i="28"/>
  <c r="K13" i="28"/>
  <c r="K14" i="28"/>
  <c r="K11" i="28"/>
  <c r="K8" i="28"/>
  <c r="K9" i="28"/>
  <c r="K10" i="28"/>
  <c r="K7" i="28"/>
  <c r="K6" i="28" s="1"/>
  <c r="C5" i="27"/>
  <c r="S6" i="28"/>
  <c r="T6" i="28"/>
  <c r="N6" i="28"/>
  <c r="O6" i="28"/>
  <c r="I6" i="28"/>
  <c r="J6" i="28"/>
  <c r="D6" i="28"/>
  <c r="E6" i="28"/>
  <c r="P9" i="34"/>
  <c r="Q9" i="34"/>
  <c r="R9" i="34"/>
  <c r="M9" i="34"/>
  <c r="N9" i="34"/>
  <c r="O9" i="34"/>
  <c r="K9" i="34"/>
  <c r="L9" i="34"/>
  <c r="I9" i="34"/>
  <c r="J9" i="34"/>
  <c r="G9" i="34"/>
  <c r="H9" i="34"/>
  <c r="E9" i="34"/>
  <c r="F9" i="34"/>
  <c r="D9" i="34"/>
  <c r="C9" i="34"/>
  <c r="B9" i="34"/>
  <c r="B6" i="28"/>
  <c r="C7" i="46"/>
  <c r="D7" i="46"/>
  <c r="F7" i="46"/>
  <c r="E7" i="46"/>
  <c r="B7" i="46"/>
  <c r="D7" i="45"/>
  <c r="C7" i="45"/>
  <c r="E7" i="45"/>
  <c r="B7" i="45"/>
  <c r="H6" i="33"/>
  <c r="G6" i="33"/>
  <c r="I6" i="33" s="1"/>
  <c r="E6" i="33"/>
  <c r="D6" i="33"/>
  <c r="C6" i="33"/>
  <c r="H7" i="32"/>
  <c r="G7" i="32"/>
  <c r="D7" i="32"/>
  <c r="E7" i="32"/>
  <c r="F7" i="32" s="1"/>
  <c r="C7" i="32"/>
  <c r="G9" i="31"/>
  <c r="G10" i="31"/>
  <c r="H50" i="31"/>
  <c r="I50" i="31" s="1"/>
  <c r="H53" i="31"/>
  <c r="I53" i="31" s="1"/>
  <c r="H56" i="31"/>
  <c r="H59" i="31"/>
  <c r="I59" i="31" s="1"/>
  <c r="H62" i="31"/>
  <c r="I62" i="31" s="1"/>
  <c r="H65" i="31"/>
  <c r="I8" i="30"/>
  <c r="I7" i="30"/>
  <c r="I6" i="30"/>
  <c r="F7" i="30"/>
  <c r="F8" i="30"/>
  <c r="F6" i="30"/>
  <c r="F6" i="46"/>
  <c r="I25" i="33"/>
  <c r="I24" i="33"/>
  <c r="I23" i="33"/>
  <c r="I22" i="33"/>
  <c r="I21" i="33"/>
  <c r="I20" i="33"/>
  <c r="I19" i="33"/>
  <c r="I18" i="33"/>
  <c r="I17" i="33"/>
  <c r="I16" i="33"/>
  <c r="I15" i="33"/>
  <c r="I14" i="33"/>
  <c r="I13" i="33"/>
  <c r="I12" i="33"/>
  <c r="I11" i="33"/>
  <c r="I10" i="33"/>
  <c r="I9" i="33"/>
  <c r="I8" i="33"/>
  <c r="I7" i="33"/>
  <c r="I5" i="33"/>
  <c r="F25" i="33"/>
  <c r="F24" i="33"/>
  <c r="F23" i="33"/>
  <c r="F22" i="33"/>
  <c r="F21" i="33"/>
  <c r="F20" i="33"/>
  <c r="F19" i="33"/>
  <c r="F18" i="33"/>
  <c r="F17" i="33"/>
  <c r="F16" i="33"/>
  <c r="F15" i="33"/>
  <c r="F14" i="33"/>
  <c r="F13" i="33"/>
  <c r="F12" i="33"/>
  <c r="F11" i="33"/>
  <c r="F10" i="33"/>
  <c r="F9" i="33"/>
  <c r="F8" i="33"/>
  <c r="F7" i="33"/>
  <c r="F6" i="32"/>
  <c r="I6" i="32"/>
  <c r="I26" i="32"/>
  <c r="I25" i="32"/>
  <c r="I24" i="32"/>
  <c r="I23" i="32"/>
  <c r="I22" i="32"/>
  <c r="I21" i="32"/>
  <c r="I20" i="32"/>
  <c r="I19" i="32"/>
  <c r="I18" i="32"/>
  <c r="I17" i="32"/>
  <c r="I16" i="32"/>
  <c r="I15" i="32"/>
  <c r="I14" i="32"/>
  <c r="I13" i="32"/>
  <c r="I12" i="32"/>
  <c r="I11" i="32"/>
  <c r="I10" i="32"/>
  <c r="I9" i="32"/>
  <c r="I8" i="32"/>
  <c r="F26" i="32"/>
  <c r="F25" i="32"/>
  <c r="F24" i="32"/>
  <c r="F23" i="32"/>
  <c r="F22" i="32"/>
  <c r="F21" i="32"/>
  <c r="F20" i="32"/>
  <c r="F19" i="32"/>
  <c r="F18" i="32"/>
  <c r="F17" i="32"/>
  <c r="F16" i="32"/>
  <c r="F15" i="32"/>
  <c r="F14" i="32"/>
  <c r="F13" i="32"/>
  <c r="F12" i="32"/>
  <c r="F11" i="32"/>
  <c r="F10" i="32"/>
  <c r="F9" i="32"/>
  <c r="F8" i="32"/>
  <c r="L68" i="37"/>
  <c r="K68" i="37"/>
  <c r="J68" i="37"/>
  <c r="I68" i="37"/>
  <c r="H68" i="37"/>
  <c r="G68" i="37"/>
  <c r="F68" i="37"/>
  <c r="E68" i="37"/>
  <c r="D68" i="37"/>
  <c r="C68" i="37"/>
  <c r="L65" i="37"/>
  <c r="K65" i="37"/>
  <c r="J65" i="37"/>
  <c r="I65" i="37"/>
  <c r="H65" i="37"/>
  <c r="G65" i="37"/>
  <c r="F65" i="37"/>
  <c r="E65" i="37"/>
  <c r="D65" i="37"/>
  <c r="C65" i="37"/>
  <c r="L62" i="37"/>
  <c r="K62" i="37"/>
  <c r="J62" i="37"/>
  <c r="I62" i="37"/>
  <c r="H62" i="37"/>
  <c r="G62" i="37"/>
  <c r="F62" i="37"/>
  <c r="E62" i="37"/>
  <c r="D62" i="37"/>
  <c r="C62" i="37"/>
  <c r="L59" i="37"/>
  <c r="K59" i="37"/>
  <c r="J59" i="37"/>
  <c r="I59" i="37"/>
  <c r="H59" i="37"/>
  <c r="G59" i="37"/>
  <c r="F59" i="37"/>
  <c r="E59" i="37"/>
  <c r="D59" i="37"/>
  <c r="C59" i="37"/>
  <c r="L56" i="37"/>
  <c r="K56" i="37"/>
  <c r="J56" i="37"/>
  <c r="I56" i="37"/>
  <c r="H56" i="37"/>
  <c r="G56" i="37"/>
  <c r="F56" i="37"/>
  <c r="E56" i="37"/>
  <c r="D56" i="37"/>
  <c r="C56" i="37"/>
  <c r="L53" i="37"/>
  <c r="K53" i="37"/>
  <c r="J53" i="37"/>
  <c r="I53" i="37"/>
  <c r="H53" i="37"/>
  <c r="G53" i="37"/>
  <c r="F53" i="37"/>
  <c r="E53" i="37"/>
  <c r="D53" i="37"/>
  <c r="C53" i="37"/>
  <c r="L50" i="37"/>
  <c r="K50" i="37"/>
  <c r="J50" i="37"/>
  <c r="I50" i="37"/>
  <c r="H50" i="37"/>
  <c r="G50" i="37"/>
  <c r="F50" i="37"/>
  <c r="E50" i="37"/>
  <c r="D50" i="37"/>
  <c r="C50" i="37"/>
  <c r="L47" i="37"/>
  <c r="K47" i="37"/>
  <c r="J47" i="37"/>
  <c r="I47" i="37"/>
  <c r="H47" i="37"/>
  <c r="G47" i="37"/>
  <c r="F47" i="37"/>
  <c r="E47" i="37"/>
  <c r="D47" i="37"/>
  <c r="C47" i="37"/>
  <c r="L44" i="37"/>
  <c r="K44" i="37"/>
  <c r="J44" i="37"/>
  <c r="I44" i="37"/>
  <c r="H44" i="37"/>
  <c r="G44" i="37"/>
  <c r="F44" i="37"/>
  <c r="E44" i="37"/>
  <c r="D44" i="37"/>
  <c r="C44" i="37"/>
  <c r="L41" i="37"/>
  <c r="K41" i="37"/>
  <c r="J41" i="37"/>
  <c r="I41" i="37"/>
  <c r="H41" i="37"/>
  <c r="G41" i="37"/>
  <c r="F41" i="37"/>
  <c r="E41" i="37"/>
  <c r="D41" i="37"/>
  <c r="C41" i="37"/>
  <c r="L38" i="37"/>
  <c r="K38" i="37"/>
  <c r="J38" i="37"/>
  <c r="I38" i="37"/>
  <c r="H38" i="37"/>
  <c r="G38" i="37"/>
  <c r="F38" i="37"/>
  <c r="E38" i="37"/>
  <c r="D38" i="37"/>
  <c r="C38" i="37"/>
  <c r="L35" i="37"/>
  <c r="K35" i="37"/>
  <c r="J35" i="37"/>
  <c r="I35" i="37"/>
  <c r="H35" i="37"/>
  <c r="G35" i="37"/>
  <c r="F35" i="37"/>
  <c r="E35" i="37"/>
  <c r="D35" i="37"/>
  <c r="C35" i="37"/>
  <c r="L32" i="37"/>
  <c r="K32" i="37"/>
  <c r="J32" i="37"/>
  <c r="I32" i="37"/>
  <c r="H32" i="37"/>
  <c r="G32" i="37"/>
  <c r="F32" i="37"/>
  <c r="E32" i="37"/>
  <c r="D32" i="37"/>
  <c r="C32" i="37"/>
  <c r="L29" i="37"/>
  <c r="K29" i="37"/>
  <c r="J29" i="37"/>
  <c r="I29" i="37"/>
  <c r="H29" i="37"/>
  <c r="G29" i="37"/>
  <c r="F29" i="37"/>
  <c r="E29" i="37"/>
  <c r="D29" i="37"/>
  <c r="C29" i="37"/>
  <c r="L26" i="37"/>
  <c r="K26" i="37"/>
  <c r="J26" i="37"/>
  <c r="I26" i="37"/>
  <c r="H26" i="37"/>
  <c r="G26" i="37"/>
  <c r="F26" i="37"/>
  <c r="E26" i="37"/>
  <c r="D26" i="37"/>
  <c r="C26" i="37"/>
  <c r="L23" i="37"/>
  <c r="K23" i="37"/>
  <c r="J23" i="37"/>
  <c r="I23" i="37"/>
  <c r="H23" i="37"/>
  <c r="G23" i="37"/>
  <c r="F23" i="37"/>
  <c r="E23" i="37"/>
  <c r="D23" i="37"/>
  <c r="C23" i="37"/>
  <c r="L20" i="37"/>
  <c r="K20" i="37"/>
  <c r="J20" i="37"/>
  <c r="I20" i="37"/>
  <c r="H20" i="37"/>
  <c r="G20" i="37"/>
  <c r="F20" i="37"/>
  <c r="E20" i="37"/>
  <c r="D20" i="37"/>
  <c r="C20" i="37"/>
  <c r="L17" i="37"/>
  <c r="K17" i="37"/>
  <c r="J17" i="37"/>
  <c r="I17" i="37"/>
  <c r="H17" i="37"/>
  <c r="G17" i="37"/>
  <c r="F17" i="37"/>
  <c r="E17" i="37"/>
  <c r="D17" i="37"/>
  <c r="C17" i="37"/>
  <c r="L14" i="37"/>
  <c r="L11" i="37"/>
  <c r="K14" i="37"/>
  <c r="J14" i="37"/>
  <c r="I14" i="37"/>
  <c r="H14" i="37"/>
  <c r="H11" i="37" s="1"/>
  <c r="G14" i="37"/>
  <c r="F14" i="37"/>
  <c r="E14" i="37"/>
  <c r="D14" i="37"/>
  <c r="C14" i="37"/>
  <c r="L13" i="37"/>
  <c r="K13" i="37"/>
  <c r="J13" i="37"/>
  <c r="I13" i="37"/>
  <c r="H13" i="37"/>
  <c r="G13" i="37"/>
  <c r="F13" i="37"/>
  <c r="E13" i="37"/>
  <c r="D13" i="37"/>
  <c r="C13" i="37"/>
  <c r="L12" i="37"/>
  <c r="K12" i="37"/>
  <c r="J12" i="37"/>
  <c r="I12" i="37"/>
  <c r="H12" i="37"/>
  <c r="G12" i="37"/>
  <c r="F12" i="37"/>
  <c r="E12" i="37"/>
  <c r="D12" i="37"/>
  <c r="C12" i="37"/>
  <c r="F67" i="31"/>
  <c r="F66" i="31"/>
  <c r="F65" i="31" s="1"/>
  <c r="F64" i="31"/>
  <c r="F63" i="31"/>
  <c r="F61" i="31"/>
  <c r="F60" i="31"/>
  <c r="F58" i="31"/>
  <c r="F56" i="31"/>
  <c r="F57" i="31"/>
  <c r="F55" i="31"/>
  <c r="F54" i="31"/>
  <c r="F52" i="31"/>
  <c r="F51" i="31"/>
  <c r="F49" i="31"/>
  <c r="F48" i="31"/>
  <c r="F47" i="31"/>
  <c r="F46" i="31"/>
  <c r="F44" i="31" s="1"/>
  <c r="F45" i="31"/>
  <c r="F43" i="31"/>
  <c r="F42" i="31"/>
  <c r="F40" i="31"/>
  <c r="F39" i="31"/>
  <c r="F37" i="31"/>
  <c r="F36" i="31"/>
  <c r="F35" i="31" s="1"/>
  <c r="F34" i="31"/>
  <c r="F33" i="31"/>
  <c r="F31" i="31"/>
  <c r="F30" i="31"/>
  <c r="F29" i="31" s="1"/>
  <c r="F28" i="31"/>
  <c r="F27" i="31"/>
  <c r="F25" i="31"/>
  <c r="F24" i="31"/>
  <c r="F22" i="31"/>
  <c r="F21" i="31"/>
  <c r="F19" i="31"/>
  <c r="F17" i="31" s="1"/>
  <c r="F18" i="31"/>
  <c r="F16" i="31"/>
  <c r="F15" i="31"/>
  <c r="F14" i="31" s="1"/>
  <c r="F13" i="31"/>
  <c r="F12" i="31"/>
  <c r="F11" i="31"/>
  <c r="I14" i="30"/>
  <c r="I13" i="30"/>
  <c r="F14" i="30"/>
  <c r="F13" i="30"/>
  <c r="F12" i="30" s="1"/>
  <c r="F9" i="30" s="1"/>
  <c r="D10" i="30"/>
  <c r="E10" i="30"/>
  <c r="G10" i="30"/>
  <c r="H10" i="30"/>
  <c r="J10" i="30"/>
  <c r="K10" i="30"/>
  <c r="D11" i="30"/>
  <c r="E11" i="30"/>
  <c r="G11" i="30"/>
  <c r="H11" i="30"/>
  <c r="J11" i="30"/>
  <c r="K11" i="30"/>
  <c r="D12" i="30"/>
  <c r="E12" i="30"/>
  <c r="G12" i="30"/>
  <c r="H12" i="30"/>
  <c r="H9" i="30" s="1"/>
  <c r="J12" i="30"/>
  <c r="K12" i="30"/>
  <c r="C12" i="30"/>
  <c r="C9" i="30" s="1"/>
  <c r="C11" i="30"/>
  <c r="C10" i="30"/>
  <c r="D14" i="35"/>
  <c r="E14" i="35"/>
  <c r="F14" i="35"/>
  <c r="G14" i="35"/>
  <c r="H14" i="35"/>
  <c r="I14" i="35"/>
  <c r="J14" i="35"/>
  <c r="J11" i="35" s="1"/>
  <c r="K14" i="35"/>
  <c r="L14" i="35"/>
  <c r="C14" i="35"/>
  <c r="K12" i="35"/>
  <c r="L12" i="35"/>
  <c r="K13" i="35"/>
  <c r="L13" i="35"/>
  <c r="D12" i="35"/>
  <c r="E12" i="35"/>
  <c r="F12" i="35"/>
  <c r="G12" i="35"/>
  <c r="H12" i="35"/>
  <c r="I12" i="35"/>
  <c r="J12" i="35"/>
  <c r="D13" i="35"/>
  <c r="E13" i="35"/>
  <c r="F13" i="35"/>
  <c r="G13" i="35"/>
  <c r="H13" i="35"/>
  <c r="I13" i="35"/>
  <c r="J13" i="35"/>
  <c r="C13" i="35"/>
  <c r="C12" i="35"/>
  <c r="L8" i="35"/>
  <c r="K8" i="35"/>
  <c r="J8" i="35"/>
  <c r="I8" i="35"/>
  <c r="H8" i="35"/>
  <c r="G8" i="35"/>
  <c r="F8" i="35"/>
  <c r="E8" i="35"/>
  <c r="D8" i="35"/>
  <c r="C8" i="35"/>
  <c r="P10" i="29"/>
  <c r="P9" i="29"/>
  <c r="K13" i="29"/>
  <c r="J13" i="29"/>
  <c r="L13" i="29"/>
  <c r="K12" i="29"/>
  <c r="J12" i="29"/>
  <c r="J6" i="29"/>
  <c r="J5" i="29" s="1"/>
  <c r="L5" i="29" s="1"/>
  <c r="K6" i="29"/>
  <c r="K5" i="29" s="1"/>
  <c r="J7" i="29"/>
  <c r="K7" i="29"/>
  <c r="E20" i="31"/>
  <c r="D20" i="31"/>
  <c r="E17" i="31"/>
  <c r="D17" i="31"/>
  <c r="E14" i="31"/>
  <c r="D14" i="31"/>
  <c r="H10" i="31"/>
  <c r="I10" i="31" s="1"/>
  <c r="E10" i="31"/>
  <c r="D10" i="31"/>
  <c r="C10" i="31"/>
  <c r="H9" i="31"/>
  <c r="I9" i="31"/>
  <c r="E9" i="31"/>
  <c r="D9" i="31"/>
  <c r="C9" i="31"/>
  <c r="K12" i="36"/>
  <c r="K11" i="36" s="1"/>
  <c r="K13" i="36"/>
  <c r="C12" i="36"/>
  <c r="J13" i="36"/>
  <c r="I13" i="36"/>
  <c r="H13" i="36"/>
  <c r="G13" i="36"/>
  <c r="F13" i="36"/>
  <c r="E13" i="36"/>
  <c r="D13" i="36"/>
  <c r="C13" i="36"/>
  <c r="C11" i="36"/>
  <c r="J12" i="36"/>
  <c r="I12" i="36"/>
  <c r="H12" i="36"/>
  <c r="G12" i="36"/>
  <c r="G11" i="36" s="1"/>
  <c r="F12" i="36"/>
  <c r="E12" i="36"/>
  <c r="E11" i="36" s="1"/>
  <c r="D12" i="36"/>
  <c r="D11" i="36" s="1"/>
  <c r="K17" i="36"/>
  <c r="J17" i="36"/>
  <c r="I17" i="36"/>
  <c r="H17" i="36"/>
  <c r="G17" i="36"/>
  <c r="F17" i="36"/>
  <c r="E17" i="36"/>
  <c r="D17" i="36"/>
  <c r="C17" i="36"/>
  <c r="K14" i="36"/>
  <c r="J14" i="36"/>
  <c r="I14" i="36"/>
  <c r="H14" i="36"/>
  <c r="G14" i="36"/>
  <c r="F14" i="36"/>
  <c r="E14" i="36"/>
  <c r="D14" i="36"/>
  <c r="C14" i="36"/>
  <c r="N10" i="29"/>
  <c r="M10" i="29"/>
  <c r="N9" i="29"/>
  <c r="M9" i="29"/>
  <c r="H10" i="29"/>
  <c r="G10" i="29"/>
  <c r="I10" i="29" s="1"/>
  <c r="H9" i="29"/>
  <c r="G9" i="29"/>
  <c r="E10" i="29"/>
  <c r="D10" i="29"/>
  <c r="F10" i="29" s="1"/>
  <c r="E9" i="29"/>
  <c r="D9" i="29"/>
  <c r="C10" i="29"/>
  <c r="C9" i="29"/>
  <c r="D9" i="39"/>
  <c r="E9" i="39"/>
  <c r="F9" i="39"/>
  <c r="F8" i="39" s="1"/>
  <c r="G9" i="39"/>
  <c r="G8" i="39" s="1"/>
  <c r="H9" i="39"/>
  <c r="I9" i="39"/>
  <c r="J9" i="39"/>
  <c r="J8" i="39" s="1"/>
  <c r="K9" i="39"/>
  <c r="K8" i="39" s="1"/>
  <c r="D10" i="39"/>
  <c r="E10" i="39"/>
  <c r="F10" i="39"/>
  <c r="G10" i="39"/>
  <c r="H10" i="39"/>
  <c r="I10" i="39"/>
  <c r="I8" i="39" s="1"/>
  <c r="J10" i="39"/>
  <c r="K10" i="39"/>
  <c r="C10" i="39"/>
  <c r="C8" i="39" s="1"/>
  <c r="C9" i="39"/>
  <c r="L9" i="10"/>
  <c r="M9" i="10"/>
  <c r="M8" i="10" s="1"/>
  <c r="N9" i="10"/>
  <c r="O9" i="10"/>
  <c r="P9" i="10"/>
  <c r="P8" i="10" s="1"/>
  <c r="Q9" i="10"/>
  <c r="Q8" i="10" s="1"/>
  <c r="R9" i="10"/>
  <c r="L10" i="10"/>
  <c r="L8" i="10" s="1"/>
  <c r="M10" i="10"/>
  <c r="N10" i="10"/>
  <c r="O10" i="10"/>
  <c r="O8" i="10"/>
  <c r="P10" i="10"/>
  <c r="Q10" i="10"/>
  <c r="R10" i="10"/>
  <c r="R8" i="10"/>
  <c r="D9" i="10"/>
  <c r="E9" i="10"/>
  <c r="F9" i="10"/>
  <c r="F8" i="10"/>
  <c r="G9" i="10"/>
  <c r="H9" i="10"/>
  <c r="I9" i="10"/>
  <c r="J9" i="10"/>
  <c r="K9" i="10"/>
  <c r="K8" i="10" s="1"/>
  <c r="D10" i="10"/>
  <c r="E10" i="10"/>
  <c r="E8" i="10"/>
  <c r="F10" i="10"/>
  <c r="G10" i="10"/>
  <c r="H10" i="10"/>
  <c r="I10" i="10"/>
  <c r="I8" i="10" s="1"/>
  <c r="J10" i="10"/>
  <c r="K10" i="10"/>
  <c r="C10" i="10"/>
  <c r="C9" i="10"/>
  <c r="C8" i="10" s="1"/>
  <c r="K9" i="9"/>
  <c r="L9" i="9"/>
  <c r="K10" i="9"/>
  <c r="K8" i="9" s="1"/>
  <c r="L10" i="9"/>
  <c r="E9" i="9"/>
  <c r="F9" i="9"/>
  <c r="G9" i="9"/>
  <c r="G8" i="9" s="1"/>
  <c r="H9" i="9"/>
  <c r="H8" i="9" s="1"/>
  <c r="I9" i="9"/>
  <c r="J9" i="9"/>
  <c r="E10" i="9"/>
  <c r="E8" i="9" s="1"/>
  <c r="F10" i="9"/>
  <c r="G10" i="9"/>
  <c r="H10" i="9"/>
  <c r="I10" i="9"/>
  <c r="I8" i="9" s="1"/>
  <c r="J10" i="9"/>
  <c r="J8" i="9" s="1"/>
  <c r="D10" i="9"/>
  <c r="D9" i="9"/>
  <c r="D8" i="9"/>
  <c r="C10" i="9"/>
  <c r="C8" i="9" s="1"/>
  <c r="C9" i="9"/>
  <c r="D11" i="29"/>
  <c r="E11" i="29"/>
  <c r="E8" i="29" s="1"/>
  <c r="G11" i="29"/>
  <c r="G8" i="29" s="1"/>
  <c r="I8" i="29" s="1"/>
  <c r="H11" i="29"/>
  <c r="M11" i="29"/>
  <c r="N11" i="29"/>
  <c r="N8" i="29" s="1"/>
  <c r="O8" i="29" s="1"/>
  <c r="C11" i="29"/>
  <c r="C8" i="29" s="1"/>
  <c r="O13" i="29"/>
  <c r="O12" i="29"/>
  <c r="O7" i="29"/>
  <c r="O6" i="29"/>
  <c r="O5" i="29"/>
  <c r="I11" i="29"/>
  <c r="I7" i="29"/>
  <c r="I6" i="29"/>
  <c r="I5" i="29"/>
  <c r="F13" i="29"/>
  <c r="F12" i="29"/>
  <c r="F7" i="29"/>
  <c r="F6" i="29"/>
  <c r="F5" i="29"/>
  <c r="C6" i="13"/>
  <c r="B6" i="13"/>
  <c r="D6" i="11"/>
  <c r="E6" i="11"/>
  <c r="F6" i="11"/>
  <c r="G6" i="11"/>
  <c r="I6" i="11"/>
  <c r="J6" i="11"/>
  <c r="K6" i="11"/>
  <c r="C6" i="11"/>
  <c r="I65" i="39"/>
  <c r="E65" i="39"/>
  <c r="K65" i="39"/>
  <c r="J65" i="39"/>
  <c r="G65" i="39"/>
  <c r="F65" i="39"/>
  <c r="C65" i="39"/>
  <c r="K62" i="39"/>
  <c r="J62" i="39"/>
  <c r="I62" i="39"/>
  <c r="H62" i="39"/>
  <c r="G62" i="39"/>
  <c r="F62" i="39"/>
  <c r="E62" i="39"/>
  <c r="D62" i="39"/>
  <c r="C62" i="39"/>
  <c r="K59" i="39"/>
  <c r="J59" i="39"/>
  <c r="I59" i="39"/>
  <c r="H59" i="39"/>
  <c r="G59" i="39"/>
  <c r="F59" i="39"/>
  <c r="E59" i="39"/>
  <c r="D59" i="39"/>
  <c r="C59" i="39"/>
  <c r="K56" i="39"/>
  <c r="J56" i="39"/>
  <c r="I56" i="39"/>
  <c r="H56" i="39"/>
  <c r="G56" i="39"/>
  <c r="F56" i="39"/>
  <c r="E56" i="39"/>
  <c r="D56" i="39"/>
  <c r="C56" i="39"/>
  <c r="K53" i="39"/>
  <c r="J53" i="39"/>
  <c r="I53" i="39"/>
  <c r="H53" i="39"/>
  <c r="G53" i="39"/>
  <c r="F53" i="39"/>
  <c r="E53" i="39"/>
  <c r="D53" i="39"/>
  <c r="C53" i="39"/>
  <c r="K50" i="39"/>
  <c r="J50" i="39"/>
  <c r="I50" i="39"/>
  <c r="H50" i="39"/>
  <c r="G50" i="39"/>
  <c r="F50" i="39"/>
  <c r="E50" i="39"/>
  <c r="D50" i="39"/>
  <c r="C50" i="39"/>
  <c r="K47" i="39"/>
  <c r="J47" i="39"/>
  <c r="I47" i="39"/>
  <c r="H47" i="39"/>
  <c r="G47" i="39"/>
  <c r="F47" i="39"/>
  <c r="E47" i="39"/>
  <c r="D47" i="39"/>
  <c r="C47" i="39"/>
  <c r="K44" i="39"/>
  <c r="J44" i="39"/>
  <c r="I44" i="39"/>
  <c r="H44" i="39"/>
  <c r="G44" i="39"/>
  <c r="F44" i="39"/>
  <c r="E44" i="39"/>
  <c r="D44" i="39"/>
  <c r="C44" i="39"/>
  <c r="K41" i="39"/>
  <c r="J41" i="39"/>
  <c r="I41" i="39"/>
  <c r="H41" i="39"/>
  <c r="G41" i="39"/>
  <c r="F41" i="39"/>
  <c r="E41" i="39"/>
  <c r="D41" i="39"/>
  <c r="C41" i="39"/>
  <c r="K38" i="39"/>
  <c r="J38" i="39"/>
  <c r="I38" i="39"/>
  <c r="H38" i="39"/>
  <c r="G38" i="39"/>
  <c r="F38" i="39"/>
  <c r="E38" i="39"/>
  <c r="D38" i="39"/>
  <c r="C38" i="39"/>
  <c r="K35" i="39"/>
  <c r="J35" i="39"/>
  <c r="I35" i="39"/>
  <c r="H35" i="39"/>
  <c r="G35" i="39"/>
  <c r="F35" i="39"/>
  <c r="E35" i="39"/>
  <c r="D35" i="39"/>
  <c r="C35" i="39"/>
  <c r="K26" i="39"/>
  <c r="J26" i="39"/>
  <c r="I26" i="39"/>
  <c r="H26" i="39"/>
  <c r="G26" i="39"/>
  <c r="F26" i="39"/>
  <c r="E26" i="39"/>
  <c r="D26" i="39"/>
  <c r="C26" i="39"/>
  <c r="K23" i="39"/>
  <c r="J23" i="39"/>
  <c r="I23" i="39"/>
  <c r="H23" i="39"/>
  <c r="G23" i="39"/>
  <c r="F23" i="39"/>
  <c r="E23" i="39"/>
  <c r="D23" i="39"/>
  <c r="C23" i="39"/>
  <c r="K20" i="39"/>
  <c r="J20" i="39"/>
  <c r="I20" i="39"/>
  <c r="H20" i="39"/>
  <c r="G20" i="39"/>
  <c r="F20" i="39"/>
  <c r="E20" i="39"/>
  <c r="D20" i="39"/>
  <c r="C20" i="39"/>
  <c r="K17" i="39"/>
  <c r="J17" i="39"/>
  <c r="I17" i="39"/>
  <c r="H17" i="39"/>
  <c r="G17" i="39"/>
  <c r="F17" i="39"/>
  <c r="E17" i="39"/>
  <c r="D17" i="39"/>
  <c r="C17" i="39"/>
  <c r="K14" i="39"/>
  <c r="J14" i="39"/>
  <c r="I14" i="39"/>
  <c r="H14" i="39"/>
  <c r="G14" i="39"/>
  <c r="F14" i="39"/>
  <c r="E14" i="39"/>
  <c r="D14" i="39"/>
  <c r="C14" i="39"/>
  <c r="G11" i="39"/>
  <c r="D11" i="39"/>
  <c r="E11" i="39"/>
  <c r="F11" i="39"/>
  <c r="H11" i="39"/>
  <c r="I11" i="39"/>
  <c r="J11" i="39"/>
  <c r="K11" i="39"/>
  <c r="C11" i="39"/>
  <c r="D11" i="10"/>
  <c r="E11" i="10"/>
  <c r="F11" i="10"/>
  <c r="G11" i="10"/>
  <c r="H11" i="10"/>
  <c r="I11" i="10"/>
  <c r="J11" i="10"/>
  <c r="K11" i="10"/>
  <c r="L11" i="10"/>
  <c r="M11" i="10"/>
  <c r="N11" i="10"/>
  <c r="O11" i="10"/>
  <c r="P11" i="10"/>
  <c r="Q11" i="10"/>
  <c r="R11" i="10"/>
  <c r="C11" i="10"/>
  <c r="I11" i="9"/>
  <c r="D11" i="9"/>
  <c r="E11" i="9"/>
  <c r="F11" i="9"/>
  <c r="G11" i="9"/>
  <c r="H11" i="9"/>
  <c r="J11" i="9"/>
  <c r="K11" i="9"/>
  <c r="L11" i="9"/>
  <c r="C11" i="9"/>
  <c r="I7" i="22"/>
  <c r="H7" i="22"/>
  <c r="D5" i="27"/>
  <c r="E5" i="27"/>
  <c r="B5" i="27"/>
  <c r="R6" i="28"/>
  <c r="L6" i="28"/>
  <c r="M6" i="28"/>
  <c r="P6" i="28"/>
  <c r="Q6" i="28"/>
  <c r="C6" i="28"/>
  <c r="F6" i="28"/>
  <c r="H6" i="28"/>
  <c r="C6" i="23"/>
  <c r="D6" i="23"/>
  <c r="E6" i="23"/>
  <c r="F6" i="23"/>
  <c r="G6" i="23"/>
  <c r="B6" i="23"/>
  <c r="J6" i="13"/>
  <c r="K6" i="13"/>
  <c r="L6" i="13"/>
  <c r="M6" i="13"/>
  <c r="N6" i="13"/>
  <c r="O6" i="13"/>
  <c r="P6" i="13"/>
  <c r="Q6" i="13"/>
  <c r="R6" i="13"/>
  <c r="S6" i="13"/>
  <c r="D6" i="13"/>
  <c r="E6" i="13"/>
  <c r="F6" i="13"/>
  <c r="G6" i="13"/>
  <c r="H6" i="13"/>
  <c r="I6" i="13"/>
  <c r="C6" i="8"/>
  <c r="D6" i="8"/>
  <c r="E6" i="8"/>
  <c r="F6" i="8"/>
  <c r="G6" i="8"/>
  <c r="H6" i="8"/>
  <c r="I6" i="8"/>
  <c r="J6" i="8"/>
  <c r="K6" i="8"/>
  <c r="L6" i="8"/>
  <c r="M6" i="8"/>
  <c r="N6" i="8"/>
  <c r="O6" i="8"/>
  <c r="P6" i="8"/>
  <c r="Q6" i="8"/>
  <c r="B6" i="8"/>
  <c r="D6" i="7"/>
  <c r="E6" i="7"/>
  <c r="F6" i="7"/>
  <c r="G6" i="7"/>
  <c r="H6" i="7"/>
  <c r="I6" i="7"/>
  <c r="J6" i="7"/>
  <c r="K6" i="7"/>
  <c r="L6" i="7"/>
  <c r="M6" i="7"/>
  <c r="N6" i="7"/>
  <c r="O6" i="7"/>
  <c r="P6" i="7"/>
  <c r="C6" i="7"/>
  <c r="C7" i="22"/>
  <c r="D7" i="22"/>
  <c r="E7" i="22"/>
  <c r="F7" i="22"/>
  <c r="G7" i="22"/>
  <c r="J7" i="22"/>
  <c r="K7" i="22"/>
  <c r="L7" i="22"/>
  <c r="M7" i="22"/>
  <c r="B7" i="22"/>
  <c r="D65" i="39"/>
  <c r="H65" i="39"/>
  <c r="H6" i="11"/>
  <c r="G8" i="10"/>
  <c r="J65" i="29"/>
  <c r="J53" i="29"/>
  <c r="J50" i="29"/>
  <c r="J26" i="29"/>
  <c r="J17" i="29"/>
  <c r="F21" i="30"/>
  <c r="I12" i="30"/>
  <c r="I9" i="30" s="1"/>
  <c r="J11" i="36"/>
  <c r="H11" i="36"/>
  <c r="F23" i="31"/>
  <c r="L7" i="29"/>
  <c r="J8" i="10"/>
  <c r="N8" i="10"/>
  <c r="H8" i="10"/>
  <c r="D8" i="10"/>
  <c r="L8" i="9"/>
  <c r="F8" i="9"/>
  <c r="O56" i="29"/>
  <c r="O50" i="29"/>
  <c r="O47" i="29"/>
  <c r="O38" i="29"/>
  <c r="O35" i="29"/>
  <c r="O10" i="29"/>
  <c r="O20" i="29"/>
  <c r="O17" i="29"/>
  <c r="O11" i="29"/>
  <c r="M8" i="29"/>
  <c r="O9" i="29"/>
  <c r="L67" i="29"/>
  <c r="K62" i="29"/>
  <c r="I59" i="29"/>
  <c r="L49" i="29"/>
  <c r="J38" i="29"/>
  <c r="K35" i="29"/>
  <c r="K32" i="29"/>
  <c r="L22" i="29"/>
  <c r="L20" i="29" s="1"/>
  <c r="I17" i="29"/>
  <c r="L19" i="29"/>
  <c r="I14" i="29"/>
  <c r="L14" i="29"/>
  <c r="L66" i="29"/>
  <c r="L65" i="29" s="1"/>
  <c r="J62" i="29"/>
  <c r="L57" i="29"/>
  <c r="L51" i="29"/>
  <c r="L50" i="29" s="1"/>
  <c r="K41" i="29"/>
  <c r="L42" i="29"/>
  <c r="L36" i="29"/>
  <c r="H8" i="29"/>
  <c r="L21" i="29"/>
  <c r="L18" i="29"/>
  <c r="J14" i="29"/>
  <c r="I9" i="29"/>
  <c r="K14" i="29"/>
  <c r="L12" i="29"/>
  <c r="F11" i="29"/>
  <c r="L11" i="29"/>
  <c r="L17" i="29"/>
  <c r="K17" i="29"/>
  <c r="J20" i="29"/>
  <c r="K20" i="29"/>
  <c r="L23" i="29"/>
  <c r="L26" i="29"/>
  <c r="F26" i="29"/>
  <c r="L29" i="29"/>
  <c r="K29" i="29"/>
  <c r="F29" i="29"/>
  <c r="F32" i="29"/>
  <c r="J32" i="29"/>
  <c r="L35" i="29"/>
  <c r="L38" i="29"/>
  <c r="K38" i="29"/>
  <c r="K10" i="29"/>
  <c r="L46" i="29"/>
  <c r="L44" i="29" s="1"/>
  <c r="J44" i="29"/>
  <c r="L47" i="29"/>
  <c r="F47" i="29"/>
  <c r="K47" i="29"/>
  <c r="F50" i="29"/>
  <c r="L53" i="29"/>
  <c r="K53" i="29"/>
  <c r="F53" i="29"/>
  <c r="L56" i="29"/>
  <c r="J10" i="29"/>
  <c r="L10" i="29" s="1"/>
  <c r="K56" i="29"/>
  <c r="L59" i="29"/>
  <c r="F59" i="29"/>
  <c r="K59" i="29"/>
  <c r="L64" i="29"/>
  <c r="L62" i="29" s="1"/>
  <c r="K65" i="29"/>
  <c r="F65" i="29"/>
  <c r="J59" i="29"/>
  <c r="J56" i="29"/>
  <c r="J47" i="29"/>
  <c r="L45" i="29"/>
  <c r="J41" i="29"/>
  <c r="D8" i="29"/>
  <c r="F8" i="29" s="1"/>
  <c r="J35" i="29"/>
  <c r="L33" i="29"/>
  <c r="L32" i="29" s="1"/>
  <c r="J29" i="29"/>
  <c r="F9" i="29"/>
  <c r="J9" i="29"/>
  <c r="L9" i="29" s="1"/>
  <c r="K9" i="29"/>
  <c r="J11" i="29"/>
  <c r="J8" i="29" s="1"/>
  <c r="K11" i="29"/>
  <c r="H8" i="39"/>
  <c r="E8" i="39"/>
  <c r="D8" i="39"/>
  <c r="C8" i="31"/>
  <c r="P8" i="29"/>
  <c r="V56" i="29"/>
  <c r="X56" i="29" s="1"/>
  <c r="X58" i="29"/>
  <c r="Q58" i="29" s="1"/>
  <c r="R58" i="29" s="1"/>
  <c r="H11" i="35"/>
  <c r="K11" i="35"/>
  <c r="G11" i="35"/>
  <c r="C11" i="35"/>
  <c r="I11" i="35"/>
  <c r="E11" i="35"/>
  <c r="L11" i="35"/>
  <c r="D11" i="35"/>
  <c r="F11" i="35"/>
  <c r="Q9" i="29"/>
  <c r="R9" i="29" s="1"/>
  <c r="Q35" i="29"/>
  <c r="R35" i="29"/>
  <c r="R24" i="29"/>
  <c r="Q56" i="29"/>
  <c r="R56" i="29" s="1"/>
  <c r="R30" i="29"/>
  <c r="Q41" i="29"/>
  <c r="R41" i="29"/>
  <c r="L66" i="30"/>
  <c r="L63" i="30"/>
  <c r="L57" i="30"/>
  <c r="L54" i="30"/>
  <c r="L51" i="30"/>
  <c r="K9" i="30"/>
  <c r="L45" i="30"/>
  <c r="L33" i="30"/>
  <c r="L27" i="30"/>
  <c r="L21" i="30"/>
  <c r="L18" i="30"/>
  <c r="L11" i="30"/>
  <c r="L15" i="30"/>
  <c r="L10" i="30"/>
  <c r="J9" i="30"/>
  <c r="L9" i="30" s="1"/>
  <c r="I66" i="30"/>
  <c r="I57" i="30"/>
  <c r="I48" i="30"/>
  <c r="I10" i="30"/>
  <c r="I33" i="30"/>
  <c r="I11" i="30"/>
  <c r="G9" i="30"/>
  <c r="F11" i="30"/>
  <c r="F63" i="30"/>
  <c r="F51" i="30"/>
  <c r="F10" i="30"/>
  <c r="F42" i="30"/>
  <c r="E9" i="30"/>
  <c r="F18" i="30"/>
  <c r="D9" i="30"/>
  <c r="F15" i="30"/>
  <c r="I11" i="36"/>
  <c r="I65" i="31"/>
  <c r="I56" i="31"/>
  <c r="I44" i="31"/>
  <c r="I26" i="31"/>
  <c r="I14" i="31"/>
  <c r="H8" i="31"/>
  <c r="I8" i="31" s="1"/>
  <c r="F26" i="31"/>
  <c r="F38" i="31"/>
  <c r="F50" i="31"/>
  <c r="F53" i="31"/>
  <c r="E8" i="31"/>
  <c r="F10" i="31"/>
  <c r="F62" i="31"/>
  <c r="D8" i="31"/>
  <c r="F9" i="31"/>
  <c r="F20" i="31"/>
  <c r="G8" i="31"/>
  <c r="E11" i="37"/>
  <c r="I11" i="37"/>
  <c r="G11" i="37"/>
  <c r="D11" i="37"/>
  <c r="C11" i="37"/>
  <c r="F11" i="37"/>
  <c r="J11" i="37"/>
  <c r="K11" i="37"/>
  <c r="I7" i="32"/>
  <c r="F6" i="33"/>
  <c r="F11" i="36" l="1"/>
  <c r="F41" i="31"/>
  <c r="Q53" i="29"/>
  <c r="R53" i="29" s="1"/>
  <c r="R54" i="29"/>
  <c r="R21" i="29"/>
  <c r="Q20" i="29"/>
  <c r="R20" i="29" s="1"/>
  <c r="R60" i="29"/>
  <c r="Q59" i="29"/>
  <c r="R59" i="29" s="1"/>
  <c r="R66" i="29"/>
  <c r="Q65" i="29"/>
  <c r="R65" i="29" s="1"/>
  <c r="R39" i="29"/>
  <c r="Q38" i="29"/>
  <c r="R38" i="29" s="1"/>
  <c r="R13" i="29"/>
  <c r="L6" i="29"/>
  <c r="L12" i="30"/>
  <c r="R12" i="29"/>
  <c r="Q11" i="29"/>
  <c r="Q14" i="29"/>
  <c r="R14" i="29" s="1"/>
  <c r="R15" i="29"/>
  <c r="R18" i="29"/>
  <c r="Q17" i="29"/>
  <c r="R17" i="29" s="1"/>
  <c r="R45" i="29"/>
  <c r="Q44" i="29"/>
  <c r="R44" i="29" s="1"/>
  <c r="Q50" i="29"/>
  <c r="R50" i="29" s="1"/>
  <c r="R51" i="29"/>
  <c r="F32" i="31"/>
  <c r="F8" i="31" s="1"/>
  <c r="F59" i="31"/>
  <c r="Q47" i="29"/>
  <c r="R47" i="29" s="1"/>
  <c r="R48" i="29"/>
  <c r="R27" i="29"/>
  <c r="Q26" i="29"/>
  <c r="R26" i="29" s="1"/>
  <c r="Q32" i="29"/>
  <c r="R32" i="29" s="1"/>
  <c r="R33" i="29"/>
  <c r="Q62" i="29"/>
  <c r="R62" i="29" s="1"/>
  <c r="R63" i="29"/>
  <c r="K23" i="29"/>
  <c r="K8" i="29" s="1"/>
  <c r="L8" i="29" s="1"/>
  <c r="X25" i="29"/>
  <c r="Q25" i="29" s="1"/>
  <c r="R25" i="29" s="1"/>
  <c r="U44" i="29"/>
  <c r="X44" i="29" s="1"/>
  <c r="U26" i="29"/>
  <c r="X26" i="29" s="1"/>
  <c r="R11" i="29" l="1"/>
  <c r="Q8" i="29"/>
  <c r="R8" i="29" s="1"/>
  <c r="Q23" i="29"/>
  <c r="R23" i="29" s="1"/>
  <c r="Q10" i="29"/>
  <c r="R10" i="29" s="1"/>
</calcChain>
</file>

<file path=xl/sharedStrings.xml><?xml version="1.0" encoding="utf-8"?>
<sst xmlns="http://schemas.openxmlformats.org/spreadsheetml/2006/main" count="5512" uniqueCount="472">
  <si>
    <t>その他</t>
    <rPh sb="2" eb="3">
      <t>タ</t>
    </rPh>
    <phoneticPr fontId="2"/>
  </si>
  <si>
    <t>総数</t>
    <rPh sb="0" eb="2">
      <t>ソウスウ</t>
    </rPh>
    <phoneticPr fontId="2"/>
  </si>
  <si>
    <t>エクセル</t>
  </si>
  <si>
    <t>エクセル</t>
    <phoneticPr fontId="2"/>
  </si>
  <si>
    <t>改正案　　　　　　　　ファイル形式</t>
    <rPh sb="0" eb="2">
      <t>カイセイ</t>
    </rPh>
    <rPh sb="2" eb="3">
      <t>アン</t>
    </rPh>
    <rPh sb="15" eb="17">
      <t>ケイシキ</t>
    </rPh>
    <phoneticPr fontId="2"/>
  </si>
  <si>
    <t>１歳６ヶ月児歯科健康診査の結果</t>
    <rPh sb="1" eb="2">
      <t>サイ</t>
    </rPh>
    <rPh sb="4" eb="5">
      <t>ツキ</t>
    </rPh>
    <rPh sb="5" eb="6">
      <t>ジ</t>
    </rPh>
    <rPh sb="6" eb="8">
      <t>シカ</t>
    </rPh>
    <rPh sb="8" eb="10">
      <t>ケンコウ</t>
    </rPh>
    <rPh sb="10" eb="12">
      <t>シンサ</t>
    </rPh>
    <rPh sb="13" eb="15">
      <t>ケッカ</t>
    </rPh>
    <phoneticPr fontId="2"/>
  </si>
  <si>
    <t>３歳児歯科健康診査の結果</t>
    <rPh sb="1" eb="3">
      <t>サイジ</t>
    </rPh>
    <rPh sb="3" eb="5">
      <t>シカ</t>
    </rPh>
    <rPh sb="5" eb="7">
      <t>ケンコウ</t>
    </rPh>
    <rPh sb="7" eb="9">
      <t>シンサ</t>
    </rPh>
    <rPh sb="10" eb="12">
      <t>ケッカ</t>
    </rPh>
    <phoneticPr fontId="2"/>
  </si>
  <si>
    <t>保健所栄養改善活動状況</t>
    <rPh sb="0" eb="3">
      <t>ホケンショ</t>
    </rPh>
    <rPh sb="3" eb="5">
      <t>エイヨウ</t>
    </rPh>
    <rPh sb="5" eb="7">
      <t>カイゼン</t>
    </rPh>
    <rPh sb="7" eb="9">
      <t>カツドウ</t>
    </rPh>
    <rPh sb="9" eb="11">
      <t>ジョウキョウ</t>
    </rPh>
    <phoneticPr fontId="2"/>
  </si>
  <si>
    <t>結核登録患者数（年齢階級別）</t>
    <rPh sb="0" eb="2">
      <t>ケッカク</t>
    </rPh>
    <rPh sb="2" eb="4">
      <t>トウロク</t>
    </rPh>
    <rPh sb="4" eb="7">
      <t>カンジャスウ</t>
    </rPh>
    <rPh sb="8" eb="10">
      <t>ネンレイ</t>
    </rPh>
    <rPh sb="10" eb="13">
      <t>カイキュウベツ</t>
    </rPh>
    <phoneticPr fontId="2"/>
  </si>
  <si>
    <t>結核登録患者数（活動性分類・受療状況）</t>
    <rPh sb="0" eb="2">
      <t>ケッカク</t>
    </rPh>
    <rPh sb="2" eb="4">
      <t>トウロク</t>
    </rPh>
    <rPh sb="4" eb="7">
      <t>カンジャスウ</t>
    </rPh>
    <rPh sb="8" eb="11">
      <t>カツドウセイ</t>
    </rPh>
    <rPh sb="11" eb="13">
      <t>ブンルイ</t>
    </rPh>
    <rPh sb="14" eb="15">
      <t>ウケ</t>
    </rPh>
    <rPh sb="15" eb="16">
      <t>リョウ</t>
    </rPh>
    <rPh sb="16" eb="18">
      <t>ジョウキョウ</t>
    </rPh>
    <phoneticPr fontId="2"/>
  </si>
  <si>
    <t>感染症患者数</t>
    <rPh sb="0" eb="3">
      <t>カンセンショウ</t>
    </rPh>
    <rPh sb="3" eb="6">
      <t>カンジャスウ</t>
    </rPh>
    <phoneticPr fontId="2"/>
  </si>
  <si>
    <t>エキノコックス症検診数</t>
    <rPh sb="7" eb="8">
      <t>ショウ</t>
    </rPh>
    <rPh sb="8" eb="10">
      <t>ケンシン</t>
    </rPh>
    <rPh sb="10" eb="11">
      <t>スウ</t>
    </rPh>
    <phoneticPr fontId="2"/>
  </si>
  <si>
    <t>老人保健事業（胃がん検診）</t>
    <rPh sb="0" eb="2">
      <t>ロウジン</t>
    </rPh>
    <rPh sb="2" eb="4">
      <t>ホケン</t>
    </rPh>
    <rPh sb="4" eb="6">
      <t>ジギョウ</t>
    </rPh>
    <rPh sb="7" eb="8">
      <t>イ</t>
    </rPh>
    <rPh sb="10" eb="12">
      <t>ケンシン</t>
    </rPh>
    <phoneticPr fontId="2"/>
  </si>
  <si>
    <t>老人保健事業（肺がん検診）</t>
    <rPh sb="0" eb="2">
      <t>ロウジン</t>
    </rPh>
    <rPh sb="2" eb="4">
      <t>ホケン</t>
    </rPh>
    <rPh sb="4" eb="6">
      <t>ジギョウ</t>
    </rPh>
    <rPh sb="7" eb="8">
      <t>ハイ</t>
    </rPh>
    <rPh sb="10" eb="12">
      <t>ケンシン</t>
    </rPh>
    <phoneticPr fontId="2"/>
  </si>
  <si>
    <t>老人保健事業（大腸がん検診）</t>
    <rPh sb="0" eb="2">
      <t>ロウジン</t>
    </rPh>
    <rPh sb="2" eb="4">
      <t>ホケン</t>
    </rPh>
    <rPh sb="4" eb="6">
      <t>ジギョウ</t>
    </rPh>
    <rPh sb="7" eb="9">
      <t>ダイチョウ</t>
    </rPh>
    <rPh sb="11" eb="13">
      <t>ケンシン</t>
    </rPh>
    <phoneticPr fontId="2"/>
  </si>
  <si>
    <t>老人保健事業（子宮がん検診）</t>
    <rPh sb="0" eb="2">
      <t>ロウジン</t>
    </rPh>
    <rPh sb="2" eb="4">
      <t>ホケン</t>
    </rPh>
    <rPh sb="4" eb="6">
      <t>ジギョウ</t>
    </rPh>
    <rPh sb="7" eb="9">
      <t>シキュウ</t>
    </rPh>
    <rPh sb="11" eb="13">
      <t>ケンシン</t>
    </rPh>
    <phoneticPr fontId="2"/>
  </si>
  <si>
    <t>老人保健事業（乳がん検診）</t>
    <rPh sb="0" eb="2">
      <t>ロウジン</t>
    </rPh>
    <rPh sb="2" eb="4">
      <t>ホケン</t>
    </rPh>
    <rPh sb="4" eb="6">
      <t>ジギョウ</t>
    </rPh>
    <rPh sb="7" eb="8">
      <t>ニュウ</t>
    </rPh>
    <rPh sb="10" eb="12">
      <t>ケンシン</t>
    </rPh>
    <phoneticPr fontId="2"/>
  </si>
  <si>
    <t>特定疾患医療受給者数（国）</t>
    <rPh sb="0" eb="2">
      <t>トクテイ</t>
    </rPh>
    <rPh sb="2" eb="4">
      <t>シッカン</t>
    </rPh>
    <rPh sb="4" eb="6">
      <t>イリョウ</t>
    </rPh>
    <rPh sb="6" eb="9">
      <t>ジュキュウシャ</t>
    </rPh>
    <rPh sb="9" eb="10">
      <t>スウ</t>
    </rPh>
    <rPh sb="11" eb="12">
      <t>クニ</t>
    </rPh>
    <phoneticPr fontId="2"/>
  </si>
  <si>
    <t>特定疾患医療受給者数（北海道）</t>
    <rPh sb="0" eb="2">
      <t>トクテイ</t>
    </rPh>
    <rPh sb="2" eb="4">
      <t>シッカン</t>
    </rPh>
    <rPh sb="4" eb="6">
      <t>イリョウ</t>
    </rPh>
    <rPh sb="6" eb="9">
      <t>ジュキュウシャ</t>
    </rPh>
    <rPh sb="9" eb="10">
      <t>スウ</t>
    </rPh>
    <rPh sb="11" eb="14">
      <t>ホッカイドウ</t>
    </rPh>
    <phoneticPr fontId="2"/>
  </si>
  <si>
    <t>保健医療従事者数（人口１０万対）</t>
    <rPh sb="0" eb="2">
      <t>ホケン</t>
    </rPh>
    <rPh sb="2" eb="4">
      <t>イリョウ</t>
    </rPh>
    <rPh sb="4" eb="7">
      <t>ジュウジシャ</t>
    </rPh>
    <rPh sb="7" eb="8">
      <t>スウ</t>
    </rPh>
    <rPh sb="9" eb="11">
      <t>ジンコウ</t>
    </rPh>
    <rPh sb="13" eb="14">
      <t>マン</t>
    </rPh>
    <rPh sb="14" eb="15">
      <t>タイ</t>
    </rPh>
    <phoneticPr fontId="2"/>
  </si>
  <si>
    <t>臨床検査数</t>
    <rPh sb="0" eb="2">
      <t>リンショウ</t>
    </rPh>
    <rPh sb="2" eb="4">
      <t>ケンサ</t>
    </rPh>
    <rPh sb="4" eb="5">
      <t>スウ</t>
    </rPh>
    <phoneticPr fontId="2"/>
  </si>
  <si>
    <t>生活環境検査数</t>
    <rPh sb="0" eb="2">
      <t>セイカツ</t>
    </rPh>
    <rPh sb="2" eb="4">
      <t>カンキョウ</t>
    </rPh>
    <rPh sb="4" eb="6">
      <t>ケンサ</t>
    </rPh>
    <rPh sb="6" eb="7">
      <t>スウ</t>
    </rPh>
    <phoneticPr fontId="2"/>
  </si>
  <si>
    <t>エキノコックス症媒介動物剖検数</t>
    <rPh sb="7" eb="8">
      <t>ショウ</t>
    </rPh>
    <rPh sb="8" eb="10">
      <t>バイカイ</t>
    </rPh>
    <rPh sb="10" eb="12">
      <t>ドウブツ</t>
    </rPh>
    <rPh sb="12" eb="14">
      <t>ボウケン</t>
    </rPh>
    <rPh sb="14" eb="15">
      <t>スウ</t>
    </rPh>
    <phoneticPr fontId="2"/>
  </si>
  <si>
    <t>環境衛生（施設数）</t>
    <rPh sb="0" eb="2">
      <t>カンキョウ</t>
    </rPh>
    <rPh sb="2" eb="4">
      <t>エイセイ</t>
    </rPh>
    <rPh sb="5" eb="8">
      <t>シセツスウ</t>
    </rPh>
    <phoneticPr fontId="2"/>
  </si>
  <si>
    <t>食品衛生（施設数）</t>
    <rPh sb="0" eb="2">
      <t>ショクヒン</t>
    </rPh>
    <rPh sb="2" eb="4">
      <t>エイセイ</t>
    </rPh>
    <rPh sb="5" eb="8">
      <t>シセツスウ</t>
    </rPh>
    <phoneticPr fontId="2"/>
  </si>
  <si>
    <t>食品等収去検査数</t>
    <rPh sb="0" eb="2">
      <t>ショクヒン</t>
    </rPh>
    <rPh sb="2" eb="3">
      <t>ナド</t>
    </rPh>
    <rPh sb="3" eb="4">
      <t>シュウ</t>
    </rPh>
    <rPh sb="4" eb="5">
      <t>キョ</t>
    </rPh>
    <rPh sb="5" eb="7">
      <t>ケンサ</t>
    </rPh>
    <rPh sb="7" eb="8">
      <t>カズ</t>
    </rPh>
    <phoneticPr fontId="2"/>
  </si>
  <si>
    <t>医薬品等取扱業者数</t>
    <rPh sb="0" eb="3">
      <t>イヤクヒン</t>
    </rPh>
    <rPh sb="3" eb="4">
      <t>ナド</t>
    </rPh>
    <rPh sb="4" eb="5">
      <t>ト</t>
    </rPh>
    <rPh sb="5" eb="6">
      <t>アツカ</t>
    </rPh>
    <rPh sb="6" eb="9">
      <t>ギョウシャスウ</t>
    </rPh>
    <phoneticPr fontId="2"/>
  </si>
  <si>
    <t>保健師家庭訪問数</t>
    <rPh sb="0" eb="2">
      <t>ホケン</t>
    </rPh>
    <rPh sb="2" eb="3">
      <t>シ</t>
    </rPh>
    <rPh sb="3" eb="5">
      <t>カテイ</t>
    </rPh>
    <rPh sb="5" eb="7">
      <t>ホウモン</t>
    </rPh>
    <rPh sb="7" eb="8">
      <t>カズ</t>
    </rPh>
    <phoneticPr fontId="2"/>
  </si>
  <si>
    <t>保健師業務別割合</t>
    <rPh sb="0" eb="2">
      <t>ホケン</t>
    </rPh>
    <rPh sb="2" eb="3">
      <t>シ</t>
    </rPh>
    <rPh sb="3" eb="5">
      <t>ギョウム</t>
    </rPh>
    <rPh sb="5" eb="6">
      <t>ベツ</t>
    </rPh>
    <rPh sb="6" eb="8">
      <t>ワリアイ</t>
    </rPh>
    <phoneticPr fontId="2"/>
  </si>
  <si>
    <t>保健所把握精神障害者数（新規）</t>
    <rPh sb="0" eb="3">
      <t>ホケンショ</t>
    </rPh>
    <rPh sb="3" eb="5">
      <t>ハアク</t>
    </rPh>
    <rPh sb="5" eb="7">
      <t>セイシン</t>
    </rPh>
    <rPh sb="7" eb="10">
      <t>ショウガイシャ</t>
    </rPh>
    <rPh sb="10" eb="11">
      <t>スウ</t>
    </rPh>
    <rPh sb="12" eb="14">
      <t>シンキ</t>
    </rPh>
    <phoneticPr fontId="2"/>
  </si>
  <si>
    <t>保健所把握精神障害者数（受療別）</t>
    <rPh sb="0" eb="3">
      <t>ホケンショ</t>
    </rPh>
    <rPh sb="3" eb="5">
      <t>ハアク</t>
    </rPh>
    <rPh sb="5" eb="7">
      <t>セイシン</t>
    </rPh>
    <rPh sb="7" eb="10">
      <t>ショウガイシャ</t>
    </rPh>
    <rPh sb="10" eb="11">
      <t>スウ</t>
    </rPh>
    <rPh sb="12" eb="14">
      <t>ジュリョウ</t>
    </rPh>
    <rPh sb="14" eb="15">
      <t>ベツ</t>
    </rPh>
    <phoneticPr fontId="2"/>
  </si>
  <si>
    <t>精神保健事業</t>
    <rPh sb="0" eb="2">
      <t>セイシン</t>
    </rPh>
    <rPh sb="2" eb="4">
      <t>ホケン</t>
    </rPh>
    <rPh sb="4" eb="6">
      <t>ジギョウ</t>
    </rPh>
    <phoneticPr fontId="2"/>
  </si>
  <si>
    <t>小児医療等給付事業</t>
    <rPh sb="0" eb="2">
      <t>ショウニ</t>
    </rPh>
    <rPh sb="2" eb="4">
      <t>イリョウ</t>
    </rPh>
    <rPh sb="4" eb="5">
      <t>ナド</t>
    </rPh>
    <rPh sb="5" eb="7">
      <t>キュウフ</t>
    </rPh>
    <rPh sb="7" eb="9">
      <t>ジギョウ</t>
    </rPh>
    <phoneticPr fontId="2"/>
  </si>
  <si>
    <t>表　　　　　　題</t>
    <rPh sb="0" eb="1">
      <t>オモテ</t>
    </rPh>
    <rPh sb="7" eb="8">
      <t>ダイ</t>
    </rPh>
    <phoneticPr fontId="2"/>
  </si>
  <si>
    <t>結核管理検診数</t>
    <rPh sb="0" eb="2">
      <t>ケッカク</t>
    </rPh>
    <rPh sb="2" eb="4">
      <t>カンリ</t>
    </rPh>
    <rPh sb="4" eb="6">
      <t>ケンシン</t>
    </rPh>
    <rPh sb="6" eb="7">
      <t>スウ</t>
    </rPh>
    <phoneticPr fontId="2"/>
  </si>
  <si>
    <t>水道普及状況</t>
    <rPh sb="0" eb="2">
      <t>スイドウ</t>
    </rPh>
    <rPh sb="2" eb="4">
      <t>フキュウ</t>
    </rPh>
    <rPh sb="4" eb="6">
      <t>ジョウキョウ</t>
    </rPh>
    <phoneticPr fontId="2"/>
  </si>
  <si>
    <t>食品衛生（監視数）</t>
    <rPh sb="0" eb="2">
      <t>ショクヒン</t>
    </rPh>
    <rPh sb="2" eb="4">
      <t>エイセイ</t>
    </rPh>
    <rPh sb="5" eb="7">
      <t>カンシ</t>
    </rPh>
    <rPh sb="7" eb="8">
      <t>カズ</t>
    </rPh>
    <phoneticPr fontId="2"/>
  </si>
  <si>
    <t>狂犬病予防及び野犬掃とう数</t>
    <rPh sb="0" eb="3">
      <t>キョウケンビョウ</t>
    </rPh>
    <rPh sb="3" eb="5">
      <t>ヨボウ</t>
    </rPh>
    <rPh sb="5" eb="6">
      <t>オヨ</t>
    </rPh>
    <rPh sb="7" eb="9">
      <t>ヤケン</t>
    </rPh>
    <rPh sb="9" eb="10">
      <t>ハ</t>
    </rPh>
    <rPh sb="12" eb="13">
      <t>カズ</t>
    </rPh>
    <phoneticPr fontId="2"/>
  </si>
  <si>
    <t>保健医療施設数</t>
    <rPh sb="0" eb="2">
      <t>ホケン</t>
    </rPh>
    <rPh sb="2" eb="4">
      <t>イリョウ</t>
    </rPh>
    <rPh sb="4" eb="7">
      <t>シセツスウ</t>
    </rPh>
    <phoneticPr fontId="2"/>
  </si>
  <si>
    <t>28～2</t>
  </si>
  <si>
    <t>結核新登録患者数（年齢階級別）</t>
    <rPh sb="0" eb="2">
      <t>ケッカク</t>
    </rPh>
    <rPh sb="2" eb="3">
      <t>シン</t>
    </rPh>
    <rPh sb="3" eb="5">
      <t>トウロク</t>
    </rPh>
    <rPh sb="5" eb="8">
      <t>カンジャスウ</t>
    </rPh>
    <rPh sb="9" eb="11">
      <t>ネンレイ</t>
    </rPh>
    <rPh sb="11" eb="14">
      <t>カイキュウベツ</t>
    </rPh>
    <phoneticPr fontId="2"/>
  </si>
  <si>
    <t>結核新登録患者数（活動性分類・受療状況）</t>
    <rPh sb="0" eb="2">
      <t>ケッカク</t>
    </rPh>
    <rPh sb="2" eb="3">
      <t>シン</t>
    </rPh>
    <rPh sb="3" eb="5">
      <t>トウロク</t>
    </rPh>
    <rPh sb="5" eb="8">
      <t>カンジャスウ</t>
    </rPh>
    <rPh sb="9" eb="12">
      <t>カツドウセイ</t>
    </rPh>
    <rPh sb="12" eb="14">
      <t>ブンルイ</t>
    </rPh>
    <rPh sb="15" eb="16">
      <t>ウケ</t>
    </rPh>
    <rPh sb="16" eb="17">
      <t>リョウ</t>
    </rPh>
    <rPh sb="17" eb="19">
      <t>ジョウキョウ</t>
    </rPh>
    <phoneticPr fontId="2"/>
  </si>
  <si>
    <t>結核予防（ＢＣＧ）</t>
    <rPh sb="0" eb="2">
      <t>ケッカク</t>
    </rPh>
    <rPh sb="2" eb="4">
      <t>ヨボウ</t>
    </rPh>
    <phoneticPr fontId="2"/>
  </si>
  <si>
    <t>献血者数</t>
    <rPh sb="0" eb="2">
      <t>ケンケツ</t>
    </rPh>
    <rPh sb="2" eb="3">
      <t>シャ</t>
    </rPh>
    <rPh sb="3" eb="4">
      <t>カズ</t>
    </rPh>
    <phoneticPr fontId="2"/>
  </si>
  <si>
    <t>介護保険（施設数、検査数）</t>
    <rPh sb="0" eb="2">
      <t>カイゴ</t>
    </rPh>
    <rPh sb="2" eb="4">
      <t>ホケン</t>
    </rPh>
    <rPh sb="5" eb="8">
      <t>シセツスウ</t>
    </rPh>
    <rPh sb="9" eb="11">
      <t>ケンサ</t>
    </rPh>
    <rPh sb="11" eb="12">
      <t>スウ</t>
    </rPh>
    <phoneticPr fontId="2"/>
  </si>
  <si>
    <t>結核患者家族等検診数</t>
    <rPh sb="0" eb="2">
      <t>ケッカク</t>
    </rPh>
    <rPh sb="2" eb="4">
      <t>カンジャ</t>
    </rPh>
    <rPh sb="4" eb="6">
      <t>カゾク</t>
    </rPh>
    <rPh sb="6" eb="7">
      <t>ナド</t>
    </rPh>
    <rPh sb="7" eb="9">
      <t>ケンシン</t>
    </rPh>
    <rPh sb="9" eb="10">
      <t>スウ</t>
    </rPh>
    <phoneticPr fontId="2"/>
  </si>
  <si>
    <t>区　　分</t>
    <rPh sb="0" eb="1">
      <t>ク</t>
    </rPh>
    <rPh sb="3" eb="4">
      <t>ブン</t>
    </rPh>
    <phoneticPr fontId="2"/>
  </si>
  <si>
    <t>様 式　　　番 号</t>
    <rPh sb="0" eb="1">
      <t>サマ</t>
    </rPh>
    <rPh sb="2" eb="3">
      <t>シキ</t>
    </rPh>
    <rPh sb="6" eb="7">
      <t>バン</t>
    </rPh>
    <rPh sb="8" eb="9">
      <t>ゴウ</t>
    </rPh>
    <phoneticPr fontId="2"/>
  </si>
  <si>
    <t>人口</t>
    <rPh sb="0" eb="2">
      <t>ジンコウ</t>
    </rPh>
    <phoneticPr fontId="2"/>
  </si>
  <si>
    <t>人口、世帯、面積及び人口密度</t>
    <rPh sb="0" eb="2">
      <t>ジンコウ</t>
    </rPh>
    <rPh sb="3" eb="5">
      <t>セタイ</t>
    </rPh>
    <rPh sb="6" eb="8">
      <t>メンセキ</t>
    </rPh>
    <rPh sb="8" eb="9">
      <t>オヨ</t>
    </rPh>
    <rPh sb="10" eb="12">
      <t>ジンコウ</t>
    </rPh>
    <rPh sb="12" eb="14">
      <t>ミツド</t>
    </rPh>
    <phoneticPr fontId="2"/>
  </si>
  <si>
    <t>国勢調査総人口の推移</t>
    <rPh sb="0" eb="2">
      <t>コクセイ</t>
    </rPh>
    <rPh sb="2" eb="4">
      <t>チョウサ</t>
    </rPh>
    <rPh sb="4" eb="7">
      <t>ソウジンコウ</t>
    </rPh>
    <rPh sb="8" eb="10">
      <t>スイイ</t>
    </rPh>
    <phoneticPr fontId="2"/>
  </si>
  <si>
    <t>国勢調査総人口（性・年齢階級別）</t>
    <rPh sb="0" eb="2">
      <t>コクセイ</t>
    </rPh>
    <rPh sb="2" eb="4">
      <t>チョウサ</t>
    </rPh>
    <rPh sb="4" eb="7">
      <t>ソウジンコウ</t>
    </rPh>
    <rPh sb="8" eb="9">
      <t>セイ</t>
    </rPh>
    <rPh sb="10" eb="12">
      <t>ネンレイ</t>
    </rPh>
    <rPh sb="12" eb="15">
      <t>カイキュウベツ</t>
    </rPh>
    <phoneticPr fontId="2"/>
  </si>
  <si>
    <t>人口動態総覧（実数・率）</t>
    <rPh sb="0" eb="2">
      <t>ジンコウ</t>
    </rPh>
    <rPh sb="2" eb="4">
      <t>ドウタイ</t>
    </rPh>
    <rPh sb="4" eb="6">
      <t>ソウラン</t>
    </rPh>
    <rPh sb="7" eb="9">
      <t>ジッスウ</t>
    </rPh>
    <rPh sb="10" eb="11">
      <t>リツ</t>
    </rPh>
    <phoneticPr fontId="2"/>
  </si>
  <si>
    <t>出生数（性・体重別）</t>
    <rPh sb="0" eb="3">
      <t>シュッショウスウ</t>
    </rPh>
    <rPh sb="4" eb="5">
      <t>セイ</t>
    </rPh>
    <rPh sb="6" eb="9">
      <t>タイジュウベツ</t>
    </rPh>
    <phoneticPr fontId="2"/>
  </si>
  <si>
    <t>出生数（母の年齢階級別・出生順位別）及び合計特殊出生率</t>
    <rPh sb="0" eb="3">
      <t>シュッショウスウ</t>
    </rPh>
    <rPh sb="4" eb="5">
      <t>ハハ</t>
    </rPh>
    <rPh sb="6" eb="8">
      <t>ネンレイ</t>
    </rPh>
    <rPh sb="8" eb="10">
      <t>カイキュウ</t>
    </rPh>
    <rPh sb="10" eb="11">
      <t>ベツ</t>
    </rPh>
    <rPh sb="12" eb="14">
      <t>シュッショウ</t>
    </rPh>
    <rPh sb="14" eb="16">
      <t>ジュンイ</t>
    </rPh>
    <rPh sb="16" eb="17">
      <t>ベツ</t>
    </rPh>
    <rPh sb="18" eb="19">
      <t>オヨ</t>
    </rPh>
    <rPh sb="20" eb="22">
      <t>ゴウケイ</t>
    </rPh>
    <rPh sb="22" eb="24">
      <t>トクシュ</t>
    </rPh>
    <rPh sb="24" eb="27">
      <t>シュッショウリツ</t>
    </rPh>
    <phoneticPr fontId="2"/>
  </si>
  <si>
    <t>死亡数（性・年齢階級別）</t>
    <rPh sb="0" eb="3">
      <t>シボウスウ</t>
    </rPh>
    <rPh sb="4" eb="5">
      <t>セイ</t>
    </rPh>
    <rPh sb="6" eb="8">
      <t>ネンレイ</t>
    </rPh>
    <rPh sb="8" eb="11">
      <t>カイキュウベツ</t>
    </rPh>
    <phoneticPr fontId="2"/>
  </si>
  <si>
    <t>死亡数（主な死因年次推移分類）及び死亡率（人口10万対）</t>
    <rPh sb="0" eb="3">
      <t>シボウスウ</t>
    </rPh>
    <rPh sb="4" eb="5">
      <t>オモ</t>
    </rPh>
    <rPh sb="6" eb="8">
      <t>シイン</t>
    </rPh>
    <rPh sb="8" eb="10">
      <t>ネンジ</t>
    </rPh>
    <rPh sb="10" eb="12">
      <t>スイイ</t>
    </rPh>
    <rPh sb="12" eb="14">
      <t>ブンルイ</t>
    </rPh>
    <rPh sb="15" eb="16">
      <t>オヨ</t>
    </rPh>
    <rPh sb="17" eb="20">
      <t>シボウリツ</t>
    </rPh>
    <rPh sb="21" eb="23">
      <t>ジンコウ</t>
    </rPh>
    <rPh sb="25" eb="26">
      <t>マン</t>
    </rPh>
    <rPh sb="26" eb="27">
      <t>タイ</t>
    </rPh>
    <phoneticPr fontId="2"/>
  </si>
  <si>
    <t>悪性新生物死亡数（性・年齢階級別）</t>
    <rPh sb="0" eb="2">
      <t>アクセイ</t>
    </rPh>
    <rPh sb="2" eb="5">
      <t>シンセイブツ</t>
    </rPh>
    <rPh sb="5" eb="8">
      <t>シボウスウ</t>
    </rPh>
    <rPh sb="9" eb="10">
      <t>セイ</t>
    </rPh>
    <rPh sb="11" eb="13">
      <t>ネンレイ</t>
    </rPh>
    <rPh sb="13" eb="16">
      <t>カイキュウベツ</t>
    </rPh>
    <phoneticPr fontId="2"/>
  </si>
  <si>
    <t>悪性新生物死亡数（性・主要部位別）</t>
    <rPh sb="0" eb="2">
      <t>アクセイ</t>
    </rPh>
    <rPh sb="2" eb="5">
      <t>シンセイブツ</t>
    </rPh>
    <rPh sb="5" eb="8">
      <t>シボウスウ</t>
    </rPh>
    <rPh sb="9" eb="10">
      <t>セイ</t>
    </rPh>
    <rPh sb="11" eb="13">
      <t>シュヨウ</t>
    </rPh>
    <rPh sb="13" eb="15">
      <t>ブグライ</t>
    </rPh>
    <rPh sb="15" eb="16">
      <t>ベツ</t>
    </rPh>
    <phoneticPr fontId="2"/>
  </si>
  <si>
    <t>心疾患死亡数（性・年齢階級別）</t>
    <rPh sb="0" eb="3">
      <t>シンシッカン</t>
    </rPh>
    <rPh sb="3" eb="6">
      <t>シボウスウ</t>
    </rPh>
    <rPh sb="7" eb="8">
      <t>セイ</t>
    </rPh>
    <rPh sb="9" eb="11">
      <t>ネンレイ</t>
    </rPh>
    <rPh sb="11" eb="14">
      <t>カイキュウベツ</t>
    </rPh>
    <phoneticPr fontId="2"/>
  </si>
  <si>
    <t>心疾患死亡数（性・病類別）</t>
    <rPh sb="0" eb="3">
      <t>シンシッカン</t>
    </rPh>
    <rPh sb="3" eb="6">
      <t>シボウスウ</t>
    </rPh>
    <rPh sb="7" eb="8">
      <t>セイ</t>
    </rPh>
    <rPh sb="9" eb="10">
      <t>ヤマイ</t>
    </rPh>
    <rPh sb="10" eb="12">
      <t>ルイベツ</t>
    </rPh>
    <phoneticPr fontId="2"/>
  </si>
  <si>
    <t>急性心筋梗塞死亡数（性・年齢階級別）</t>
    <rPh sb="0" eb="2">
      <t>キュウセイ</t>
    </rPh>
    <rPh sb="2" eb="4">
      <t>シンキン</t>
    </rPh>
    <rPh sb="4" eb="6">
      <t>コウソク</t>
    </rPh>
    <rPh sb="6" eb="9">
      <t>シボウスウ</t>
    </rPh>
    <rPh sb="10" eb="11">
      <t>セイ</t>
    </rPh>
    <rPh sb="12" eb="14">
      <t>ネンレイ</t>
    </rPh>
    <rPh sb="14" eb="17">
      <t>カイキュウベツ</t>
    </rPh>
    <phoneticPr fontId="2"/>
  </si>
  <si>
    <t>その他の虚血性心疾患死亡数（性・年齢階級別）</t>
    <rPh sb="2" eb="3">
      <t>タ</t>
    </rPh>
    <rPh sb="4" eb="6">
      <t>キョケツ</t>
    </rPh>
    <rPh sb="6" eb="7">
      <t>セイ</t>
    </rPh>
    <rPh sb="7" eb="10">
      <t>シンシッカン</t>
    </rPh>
    <rPh sb="10" eb="13">
      <t>シボウスウ</t>
    </rPh>
    <rPh sb="14" eb="15">
      <t>セイ</t>
    </rPh>
    <rPh sb="16" eb="18">
      <t>ネンレイ</t>
    </rPh>
    <rPh sb="18" eb="21">
      <t>カイキュウベツ</t>
    </rPh>
    <phoneticPr fontId="2"/>
  </si>
  <si>
    <t>脳血管疾患死亡数（性・年齢階級別）</t>
    <rPh sb="0" eb="3">
      <t>ノウケッカン</t>
    </rPh>
    <rPh sb="3" eb="5">
      <t>シッカン</t>
    </rPh>
    <rPh sb="5" eb="8">
      <t>シボウスウ</t>
    </rPh>
    <rPh sb="9" eb="10">
      <t>セイ</t>
    </rPh>
    <rPh sb="11" eb="13">
      <t>ネンレイ</t>
    </rPh>
    <rPh sb="13" eb="16">
      <t>カイキュウベツ</t>
    </rPh>
    <phoneticPr fontId="2"/>
  </si>
  <si>
    <t>脳血管疾患死亡数（性・病類別）</t>
    <rPh sb="0" eb="3">
      <t>ノウケッカン</t>
    </rPh>
    <rPh sb="3" eb="5">
      <t>シッカン</t>
    </rPh>
    <rPh sb="5" eb="8">
      <t>シボウスウ</t>
    </rPh>
    <rPh sb="9" eb="10">
      <t>セイ</t>
    </rPh>
    <rPh sb="11" eb="12">
      <t>ヤマイ</t>
    </rPh>
    <rPh sb="12" eb="14">
      <t>ルイベツ</t>
    </rPh>
    <phoneticPr fontId="2"/>
  </si>
  <si>
    <t>脳内出血死亡数（性・年齢階級別）</t>
    <rPh sb="0" eb="2">
      <t>ノウナイ</t>
    </rPh>
    <rPh sb="2" eb="4">
      <t>シュッケツ</t>
    </rPh>
    <rPh sb="4" eb="7">
      <t>シボウスウ</t>
    </rPh>
    <rPh sb="8" eb="9">
      <t>セイ</t>
    </rPh>
    <rPh sb="10" eb="12">
      <t>ネンレイ</t>
    </rPh>
    <rPh sb="12" eb="15">
      <t>カイキュウベツ</t>
    </rPh>
    <phoneticPr fontId="2"/>
  </si>
  <si>
    <t>脳梗塞死亡数（性・年齢階級別）</t>
    <rPh sb="0" eb="3">
      <t>ノウコウソク</t>
    </rPh>
    <rPh sb="3" eb="6">
      <t>シボウスウ</t>
    </rPh>
    <rPh sb="7" eb="8">
      <t>セイ</t>
    </rPh>
    <rPh sb="9" eb="11">
      <t>ネンレイ</t>
    </rPh>
    <rPh sb="11" eb="14">
      <t>カイキュウベツ</t>
    </rPh>
    <phoneticPr fontId="2"/>
  </si>
  <si>
    <t>肺炎死亡数（性・年齢階級別）</t>
    <rPh sb="0" eb="2">
      <t>ハイエン</t>
    </rPh>
    <rPh sb="2" eb="5">
      <t>シボウスウ</t>
    </rPh>
    <rPh sb="6" eb="7">
      <t>セイ</t>
    </rPh>
    <rPh sb="8" eb="10">
      <t>ネンレイ</t>
    </rPh>
    <rPh sb="10" eb="13">
      <t>カイキュウベツ</t>
    </rPh>
    <phoneticPr fontId="2"/>
  </si>
  <si>
    <t>不慮の事故死亡数（性・年齢階級別）</t>
    <rPh sb="0" eb="2">
      <t>フリョ</t>
    </rPh>
    <rPh sb="3" eb="5">
      <t>ジコ</t>
    </rPh>
    <rPh sb="5" eb="8">
      <t>シボウスウ</t>
    </rPh>
    <rPh sb="9" eb="10">
      <t>セイ</t>
    </rPh>
    <rPh sb="11" eb="13">
      <t>ネンレイ</t>
    </rPh>
    <rPh sb="13" eb="16">
      <t>カイキュウベツ</t>
    </rPh>
    <phoneticPr fontId="2"/>
  </si>
  <si>
    <t>自殺死亡数（性・年齢階級別）</t>
    <rPh sb="0" eb="2">
      <t>ジサツ</t>
    </rPh>
    <rPh sb="2" eb="5">
      <t>シボウスウ</t>
    </rPh>
    <rPh sb="6" eb="7">
      <t>セイ</t>
    </rPh>
    <rPh sb="8" eb="10">
      <t>ネンレイ</t>
    </rPh>
    <rPh sb="10" eb="12">
      <t>カイキュウ</t>
    </rPh>
    <rPh sb="12" eb="13">
      <t>ベツ</t>
    </rPh>
    <phoneticPr fontId="2"/>
  </si>
  <si>
    <t>母子保健（妊娠の届出・健康診査）</t>
    <rPh sb="0" eb="2">
      <t>ボシ</t>
    </rPh>
    <rPh sb="2" eb="4">
      <t>ホケン</t>
    </rPh>
    <rPh sb="5" eb="7">
      <t>ニンシン</t>
    </rPh>
    <rPh sb="8" eb="9">
      <t>トド</t>
    </rPh>
    <rPh sb="9" eb="10">
      <t>デ</t>
    </rPh>
    <rPh sb="11" eb="13">
      <t>ケンコウ</t>
    </rPh>
    <rPh sb="13" eb="15">
      <t>シンサ</t>
    </rPh>
    <phoneticPr fontId="2"/>
  </si>
  <si>
    <t>母子保健（保健指導）</t>
    <rPh sb="0" eb="2">
      <t>ボシ</t>
    </rPh>
    <rPh sb="2" eb="4">
      <t>ホケン</t>
    </rPh>
    <rPh sb="5" eb="7">
      <t>ホケン</t>
    </rPh>
    <rPh sb="7" eb="9">
      <t>シドウ</t>
    </rPh>
    <phoneticPr fontId="2"/>
  </si>
  <si>
    <t>母子保健（訪問指導）</t>
    <rPh sb="0" eb="2">
      <t>ボシ</t>
    </rPh>
    <rPh sb="2" eb="4">
      <t>ホケン</t>
    </rPh>
    <rPh sb="5" eb="7">
      <t>ホウモン</t>
    </rPh>
    <rPh sb="7" eb="9">
      <t>シドウ</t>
    </rPh>
    <phoneticPr fontId="2"/>
  </si>
  <si>
    <t>健康増進（栄養・運動等指導）</t>
    <rPh sb="0" eb="2">
      <t>ケンコウ</t>
    </rPh>
    <rPh sb="2" eb="4">
      <t>ゾウシン</t>
    </rPh>
    <rPh sb="5" eb="7">
      <t>エイヨウ</t>
    </rPh>
    <rPh sb="8" eb="10">
      <t>ウンドウ</t>
    </rPh>
    <rPh sb="10" eb="11">
      <t>ナド</t>
    </rPh>
    <rPh sb="11" eb="13">
      <t>シドウ</t>
    </rPh>
    <phoneticPr fontId="2"/>
  </si>
  <si>
    <t>予防接種（定期）接種者数</t>
    <rPh sb="0" eb="2">
      <t>ヨボウ</t>
    </rPh>
    <rPh sb="2" eb="4">
      <t>セッシュ</t>
    </rPh>
    <rPh sb="5" eb="7">
      <t>テイキ</t>
    </rPh>
    <rPh sb="8" eb="10">
      <t>セッシュ</t>
    </rPh>
    <rPh sb="10" eb="11">
      <t>シャ</t>
    </rPh>
    <rPh sb="11" eb="12">
      <t>スウ</t>
    </rPh>
    <phoneticPr fontId="2"/>
  </si>
  <si>
    <t>歯科保健（予防処置・治療）</t>
    <rPh sb="0" eb="2">
      <t>シカ</t>
    </rPh>
    <rPh sb="2" eb="4">
      <t>ホケン</t>
    </rPh>
    <rPh sb="5" eb="7">
      <t>ヨボウ</t>
    </rPh>
    <rPh sb="7" eb="9">
      <t>ショチ</t>
    </rPh>
    <rPh sb="10" eb="12">
      <t>チリョウ</t>
    </rPh>
    <phoneticPr fontId="2"/>
  </si>
  <si>
    <t>医療給付事業</t>
    <rPh sb="0" eb="2">
      <t>イリョウ</t>
    </rPh>
    <rPh sb="2" eb="4">
      <t>キュウフ</t>
    </rPh>
    <rPh sb="4" eb="6">
      <t>ジギョウ</t>
    </rPh>
    <phoneticPr fontId="2"/>
  </si>
  <si>
    <t>老人保健事業（健康手帳の交付）</t>
    <rPh sb="0" eb="2">
      <t>ロウジン</t>
    </rPh>
    <rPh sb="2" eb="4">
      <t>ホケン</t>
    </rPh>
    <rPh sb="4" eb="6">
      <t>ジギョウ</t>
    </rPh>
    <rPh sb="7" eb="9">
      <t>ケンコウ</t>
    </rPh>
    <rPh sb="9" eb="11">
      <t>テチョウ</t>
    </rPh>
    <rPh sb="12" eb="14">
      <t>コウフ</t>
    </rPh>
    <phoneticPr fontId="2"/>
  </si>
  <si>
    <t>老人保健事業（健康教育）</t>
    <rPh sb="0" eb="2">
      <t>ロウジン</t>
    </rPh>
    <rPh sb="2" eb="4">
      <t>ホケン</t>
    </rPh>
    <rPh sb="4" eb="6">
      <t>ジギョウ</t>
    </rPh>
    <rPh sb="7" eb="9">
      <t>ケンコウ</t>
    </rPh>
    <rPh sb="9" eb="11">
      <t>キョウイク</t>
    </rPh>
    <phoneticPr fontId="2"/>
  </si>
  <si>
    <t>老人保健事業（健康相談）</t>
    <rPh sb="0" eb="2">
      <t>ロウジン</t>
    </rPh>
    <rPh sb="2" eb="4">
      <t>ホケン</t>
    </rPh>
    <rPh sb="4" eb="6">
      <t>ジギョウ</t>
    </rPh>
    <rPh sb="7" eb="9">
      <t>ケンコウ</t>
    </rPh>
    <rPh sb="9" eb="11">
      <t>ソウダン</t>
    </rPh>
    <phoneticPr fontId="2"/>
  </si>
  <si>
    <t>老人保健事業（基本健康診査）</t>
    <rPh sb="0" eb="2">
      <t>ロウジン</t>
    </rPh>
    <rPh sb="2" eb="4">
      <t>ホケン</t>
    </rPh>
    <rPh sb="4" eb="6">
      <t>ジギョウ</t>
    </rPh>
    <rPh sb="7" eb="9">
      <t>キホン</t>
    </rPh>
    <rPh sb="9" eb="11">
      <t>ケンコウ</t>
    </rPh>
    <rPh sb="11" eb="13">
      <t>シンサ</t>
    </rPh>
    <phoneticPr fontId="2"/>
  </si>
  <si>
    <t>老人保健事業（主な検査項目別の受診者数及び検査結果別人員）</t>
    <rPh sb="0" eb="2">
      <t>ロウジン</t>
    </rPh>
    <rPh sb="2" eb="4">
      <t>ホケン</t>
    </rPh>
    <rPh sb="4" eb="6">
      <t>ジギョウ</t>
    </rPh>
    <rPh sb="7" eb="8">
      <t>オモ</t>
    </rPh>
    <rPh sb="9" eb="11">
      <t>ケンサ</t>
    </rPh>
    <rPh sb="11" eb="13">
      <t>コウモク</t>
    </rPh>
    <rPh sb="13" eb="14">
      <t>ベツ</t>
    </rPh>
    <rPh sb="15" eb="18">
      <t>ジュシンシャ</t>
    </rPh>
    <rPh sb="18" eb="19">
      <t>スウ</t>
    </rPh>
    <rPh sb="19" eb="20">
      <t>オヨ</t>
    </rPh>
    <rPh sb="21" eb="23">
      <t>ケンサ</t>
    </rPh>
    <rPh sb="23" eb="25">
      <t>ケッカ</t>
    </rPh>
    <rPh sb="25" eb="26">
      <t>ベツ</t>
    </rPh>
    <rPh sb="26" eb="28">
      <t>ジンイン</t>
    </rPh>
    <phoneticPr fontId="2"/>
  </si>
  <si>
    <t>老人保健事業（歯周疾患検診・骨粗鬆症検診）</t>
    <rPh sb="0" eb="2">
      <t>ロウジン</t>
    </rPh>
    <rPh sb="2" eb="4">
      <t>ホケン</t>
    </rPh>
    <rPh sb="4" eb="6">
      <t>ジギョウ</t>
    </rPh>
    <rPh sb="7" eb="8">
      <t>シ</t>
    </rPh>
    <rPh sb="8" eb="9">
      <t>シュウ</t>
    </rPh>
    <rPh sb="9" eb="11">
      <t>シッカン</t>
    </rPh>
    <rPh sb="11" eb="13">
      <t>ケンシン</t>
    </rPh>
    <rPh sb="14" eb="18">
      <t>コツソショウショウ</t>
    </rPh>
    <rPh sb="18" eb="20">
      <t>ケンシン</t>
    </rPh>
    <phoneticPr fontId="2"/>
  </si>
  <si>
    <t>老人保健事業（機能訓練）</t>
    <rPh sb="0" eb="2">
      <t>ロウジン</t>
    </rPh>
    <rPh sb="2" eb="4">
      <t>ホケン</t>
    </rPh>
    <rPh sb="4" eb="6">
      <t>ジギョウ</t>
    </rPh>
    <rPh sb="7" eb="9">
      <t>キノウ</t>
    </rPh>
    <rPh sb="9" eb="11">
      <t>クンレン</t>
    </rPh>
    <phoneticPr fontId="2"/>
  </si>
  <si>
    <t>老人保健事業（訪問指導）</t>
    <rPh sb="0" eb="2">
      <t>ロウジン</t>
    </rPh>
    <rPh sb="2" eb="4">
      <t>ホケン</t>
    </rPh>
    <rPh sb="4" eb="6">
      <t>ジギョウ</t>
    </rPh>
    <rPh sb="7" eb="9">
      <t>ホウモン</t>
    </rPh>
    <rPh sb="9" eb="11">
      <t>シドウ</t>
    </rPh>
    <phoneticPr fontId="2"/>
  </si>
  <si>
    <t>56～2</t>
  </si>
  <si>
    <t>ウイルス性肝炎進行防止対策・橋本病重症患者対策医療受給者数（北海道）</t>
    <rPh sb="4" eb="5">
      <t>セイ</t>
    </rPh>
    <rPh sb="5" eb="7">
      <t>カンエン</t>
    </rPh>
    <rPh sb="7" eb="9">
      <t>シンコウ</t>
    </rPh>
    <rPh sb="9" eb="11">
      <t>ボウシ</t>
    </rPh>
    <rPh sb="11" eb="13">
      <t>タイサク</t>
    </rPh>
    <rPh sb="14" eb="16">
      <t>ハシモト</t>
    </rPh>
    <rPh sb="16" eb="17">
      <t>ビョウ</t>
    </rPh>
    <rPh sb="17" eb="19">
      <t>ジュウショウ</t>
    </rPh>
    <rPh sb="19" eb="21">
      <t>カンジャ</t>
    </rPh>
    <rPh sb="21" eb="23">
      <t>タイサク</t>
    </rPh>
    <rPh sb="23" eb="25">
      <t>イリョウ</t>
    </rPh>
    <rPh sb="25" eb="28">
      <t>ジュキュウシャ</t>
    </rPh>
    <rPh sb="28" eb="29">
      <t>スウ</t>
    </rPh>
    <rPh sb="30" eb="33">
      <t>ホッカイドウ</t>
    </rPh>
    <phoneticPr fontId="2"/>
  </si>
  <si>
    <t>保健所把握保健医療機関従事者数（人口10万対）</t>
    <rPh sb="0" eb="3">
      <t>ホケンショ</t>
    </rPh>
    <rPh sb="3" eb="5">
      <t>ハアク</t>
    </rPh>
    <rPh sb="5" eb="7">
      <t>ホケン</t>
    </rPh>
    <rPh sb="7" eb="9">
      <t>イリョウ</t>
    </rPh>
    <rPh sb="9" eb="11">
      <t>キカン</t>
    </rPh>
    <rPh sb="11" eb="14">
      <t>ジュウジシャ</t>
    </rPh>
    <rPh sb="14" eb="15">
      <t>スウ</t>
    </rPh>
    <rPh sb="16" eb="18">
      <t>ジンコウ</t>
    </rPh>
    <rPh sb="20" eb="21">
      <t>マン</t>
    </rPh>
    <rPh sb="21" eb="22">
      <t>タイ</t>
    </rPh>
    <phoneticPr fontId="2"/>
  </si>
  <si>
    <t>環境衛生（監視数）</t>
    <rPh sb="0" eb="2">
      <t>カンキョウ</t>
    </rPh>
    <rPh sb="2" eb="4">
      <t>エイセイ</t>
    </rPh>
    <rPh sb="5" eb="7">
      <t>カンシ</t>
    </rPh>
    <rPh sb="7" eb="8">
      <t>カズ</t>
    </rPh>
    <phoneticPr fontId="2"/>
  </si>
  <si>
    <t>衛生教育</t>
    <rPh sb="0" eb="2">
      <t>エイセイ</t>
    </rPh>
    <rPh sb="2" eb="4">
      <t>キョウイク</t>
    </rPh>
    <phoneticPr fontId="2"/>
  </si>
  <si>
    <t>1章</t>
    <rPh sb="1" eb="2">
      <t>ショウ</t>
    </rPh>
    <phoneticPr fontId="2"/>
  </si>
  <si>
    <t>人</t>
    <rPh sb="0" eb="1">
      <t>ヒト</t>
    </rPh>
    <phoneticPr fontId="2"/>
  </si>
  <si>
    <t>口</t>
    <rPh sb="0" eb="1">
      <t>クチ</t>
    </rPh>
    <phoneticPr fontId="2"/>
  </si>
  <si>
    <t>動</t>
    <rPh sb="0" eb="1">
      <t>ドウ</t>
    </rPh>
    <phoneticPr fontId="2"/>
  </si>
  <si>
    <t>向</t>
    <rPh sb="0" eb="1">
      <t>ム</t>
    </rPh>
    <phoneticPr fontId="2"/>
  </si>
  <si>
    <t>2章</t>
    <rPh sb="1" eb="2">
      <t>ショウ</t>
    </rPh>
    <phoneticPr fontId="2"/>
  </si>
  <si>
    <t>保</t>
    <rPh sb="0" eb="1">
      <t>ホ</t>
    </rPh>
    <phoneticPr fontId="2"/>
  </si>
  <si>
    <t>健</t>
    <rPh sb="0" eb="1">
      <t>ケン</t>
    </rPh>
    <phoneticPr fontId="2"/>
  </si>
  <si>
    <t>予</t>
    <rPh sb="0" eb="1">
      <t>ヨ</t>
    </rPh>
    <phoneticPr fontId="2"/>
  </si>
  <si>
    <t>防</t>
    <rPh sb="0" eb="1">
      <t>ボウ</t>
    </rPh>
    <phoneticPr fontId="2"/>
  </si>
  <si>
    <t>結核</t>
    <rPh sb="0" eb="2">
      <t>ケッカク</t>
    </rPh>
    <phoneticPr fontId="2"/>
  </si>
  <si>
    <t>感染症</t>
    <rPh sb="0" eb="3">
      <t>カンセンショウ</t>
    </rPh>
    <phoneticPr fontId="2"/>
  </si>
  <si>
    <t>医療</t>
    <rPh sb="0" eb="2">
      <t>イリョウ</t>
    </rPh>
    <phoneticPr fontId="2"/>
  </si>
  <si>
    <t>3章</t>
    <rPh sb="1" eb="2">
      <t>ショウ</t>
    </rPh>
    <phoneticPr fontId="2"/>
  </si>
  <si>
    <t>医</t>
    <rPh sb="0" eb="1">
      <t>イ</t>
    </rPh>
    <phoneticPr fontId="2"/>
  </si>
  <si>
    <t>療</t>
    <rPh sb="0" eb="1">
      <t>リョウ</t>
    </rPh>
    <phoneticPr fontId="2"/>
  </si>
  <si>
    <t>薬</t>
    <rPh sb="0" eb="1">
      <t>ヤク</t>
    </rPh>
    <phoneticPr fontId="2"/>
  </si>
  <si>
    <t>事</t>
    <rPh sb="0" eb="1">
      <t>ジ</t>
    </rPh>
    <phoneticPr fontId="2"/>
  </si>
  <si>
    <t>介護保険</t>
    <rPh sb="0" eb="2">
      <t>カイゴ</t>
    </rPh>
    <rPh sb="2" eb="4">
      <t>ホケン</t>
    </rPh>
    <phoneticPr fontId="2"/>
  </si>
  <si>
    <t>4章</t>
    <rPh sb="1" eb="2">
      <t>ショウ</t>
    </rPh>
    <phoneticPr fontId="2"/>
  </si>
  <si>
    <t>生</t>
    <rPh sb="0" eb="1">
      <t>セイ</t>
    </rPh>
    <phoneticPr fontId="2"/>
  </si>
  <si>
    <t>活</t>
    <rPh sb="0" eb="1">
      <t>カツ</t>
    </rPh>
    <phoneticPr fontId="2"/>
  </si>
  <si>
    <t>環</t>
    <rPh sb="0" eb="1">
      <t>カン</t>
    </rPh>
    <phoneticPr fontId="2"/>
  </si>
  <si>
    <t>境</t>
    <rPh sb="0" eb="1">
      <t>キョウ</t>
    </rPh>
    <phoneticPr fontId="2"/>
  </si>
  <si>
    <t>5章</t>
    <rPh sb="1" eb="2">
      <t>ショウ</t>
    </rPh>
    <phoneticPr fontId="2"/>
  </si>
  <si>
    <t>衛生</t>
    <rPh sb="0" eb="2">
      <t>エイセイ</t>
    </rPh>
    <phoneticPr fontId="2"/>
  </si>
  <si>
    <t>教育等</t>
    <rPh sb="0" eb="2">
      <t>キョウイク</t>
    </rPh>
    <rPh sb="2" eb="3">
      <t>ナド</t>
    </rPh>
    <phoneticPr fontId="2"/>
  </si>
  <si>
    <t>の</t>
    <phoneticPr fontId="2"/>
  </si>
  <si>
    <t>12～1</t>
    <phoneticPr fontId="2"/>
  </si>
  <si>
    <t>12～2</t>
    <phoneticPr fontId="2"/>
  </si>
  <si>
    <t>12～3</t>
    <phoneticPr fontId="2"/>
  </si>
  <si>
    <t>14～1</t>
    <phoneticPr fontId="2"/>
  </si>
  <si>
    <t>14～2</t>
    <phoneticPr fontId="2"/>
  </si>
  <si>
    <t>14～3</t>
    <phoneticPr fontId="2"/>
  </si>
  <si>
    <t>（「ツベルクリン反応検査」の各項目）</t>
    <rPh sb="8" eb="10">
      <t>ハンノウ</t>
    </rPh>
    <rPh sb="10" eb="12">
      <t>ケンサ</t>
    </rPh>
    <rPh sb="14" eb="15">
      <t>カク</t>
    </rPh>
    <rPh sb="15" eb="17">
      <t>コウモク</t>
    </rPh>
    <phoneticPr fontId="2"/>
  </si>
  <si>
    <t>（上記以外の項目）</t>
    <rPh sb="1" eb="3">
      <t>ジョウキ</t>
    </rPh>
    <rPh sb="3" eb="5">
      <t>イガイ</t>
    </rPh>
    <rPh sb="6" eb="8">
      <t>コウモク</t>
    </rPh>
    <phoneticPr fontId="2"/>
  </si>
  <si>
    <t>（重度等医療）</t>
    <rPh sb="1" eb="3">
      <t>ジュウド</t>
    </rPh>
    <rPh sb="3" eb="4">
      <t>ナド</t>
    </rPh>
    <rPh sb="4" eb="6">
      <t>イリョウ</t>
    </rPh>
    <phoneticPr fontId="2"/>
  </si>
  <si>
    <t>（母子・乳幼児医療）</t>
    <rPh sb="1" eb="3">
      <t>ボシ</t>
    </rPh>
    <rPh sb="4" eb="7">
      <t>ニュウヨウジ</t>
    </rPh>
    <rPh sb="7" eb="9">
      <t>イリョウ</t>
    </rPh>
    <phoneticPr fontId="2"/>
  </si>
  <si>
    <t>（育成医療）</t>
    <rPh sb="1" eb="3">
      <t>イクセイ</t>
    </rPh>
    <rPh sb="3" eb="5">
      <t>イリョウ</t>
    </rPh>
    <phoneticPr fontId="2"/>
  </si>
  <si>
    <t>（未熟児・結核）</t>
    <rPh sb="1" eb="4">
      <t>ミジュクジ</t>
    </rPh>
    <rPh sb="5" eb="7">
      <t>ケッカク</t>
    </rPh>
    <phoneticPr fontId="2"/>
  </si>
  <si>
    <t>（小児慢性）</t>
    <rPh sb="1" eb="3">
      <t>ショウニ</t>
    </rPh>
    <rPh sb="3" eb="5">
      <t>マンセイ</t>
    </rPh>
    <phoneticPr fontId="2"/>
  </si>
  <si>
    <t>（「相談～普及啓発」の各項目）</t>
    <rPh sb="2" eb="4">
      <t>ソウダン</t>
    </rPh>
    <rPh sb="5" eb="7">
      <t>フキュウ</t>
    </rPh>
    <rPh sb="7" eb="9">
      <t>ケイハツ</t>
    </rPh>
    <rPh sb="11" eb="12">
      <t>カク</t>
    </rPh>
    <rPh sb="12" eb="14">
      <t>コウモク</t>
    </rPh>
    <phoneticPr fontId="2"/>
  </si>
  <si>
    <t>（「職親事業」「精神障害者保健福祉手帳」の項目）</t>
    <rPh sb="2" eb="3">
      <t>ショク</t>
    </rPh>
    <rPh sb="3" eb="4">
      <t>オヤ</t>
    </rPh>
    <rPh sb="4" eb="6">
      <t>ジギョウ</t>
    </rPh>
    <rPh sb="8" eb="10">
      <t>セイシン</t>
    </rPh>
    <rPh sb="10" eb="13">
      <t>ショウガイシャ</t>
    </rPh>
    <rPh sb="13" eb="15">
      <t>ホケン</t>
    </rPh>
    <rPh sb="15" eb="17">
      <t>フクシ</t>
    </rPh>
    <rPh sb="17" eb="19">
      <t>テチョウ</t>
    </rPh>
    <rPh sb="21" eb="23">
      <t>コウモク</t>
    </rPh>
    <phoneticPr fontId="2"/>
  </si>
  <si>
    <t>（「病院～歯科診療所」の各項目）</t>
    <rPh sb="2" eb="4">
      <t>ビョウイン</t>
    </rPh>
    <rPh sb="5" eb="7">
      <t>シカ</t>
    </rPh>
    <rPh sb="7" eb="10">
      <t>シンリョウショ</t>
    </rPh>
    <rPh sb="12" eb="13">
      <t>カク</t>
    </rPh>
    <rPh sb="13" eb="15">
      <t>コウモク</t>
    </rPh>
    <phoneticPr fontId="2"/>
  </si>
  <si>
    <t>（助産所、衛生検査所）</t>
    <rPh sb="1" eb="4">
      <t>ジョサンショ</t>
    </rPh>
    <rPh sb="5" eb="7">
      <t>エイセイ</t>
    </rPh>
    <rPh sb="7" eb="10">
      <t>ケンサショ</t>
    </rPh>
    <phoneticPr fontId="2"/>
  </si>
  <si>
    <t>（「旅館～コインランドリー、化製場等施設」の各項目）</t>
    <rPh sb="2" eb="4">
      <t>リョカン</t>
    </rPh>
    <rPh sb="14" eb="15">
      <t>カ</t>
    </rPh>
    <rPh sb="15" eb="16">
      <t>セイ</t>
    </rPh>
    <rPh sb="16" eb="18">
      <t>バナド</t>
    </rPh>
    <rPh sb="18" eb="20">
      <t>シセツ</t>
    </rPh>
    <rPh sb="22" eb="25">
      <t>カクコウモク</t>
    </rPh>
    <phoneticPr fontId="2"/>
  </si>
  <si>
    <t>（「特定建築物」「建築物衛生登録業者」）</t>
    <rPh sb="2" eb="4">
      <t>トクテイ</t>
    </rPh>
    <rPh sb="4" eb="7">
      <t>ケンチクブツ</t>
    </rPh>
    <rPh sb="9" eb="12">
      <t>ケンチクブツ</t>
    </rPh>
    <rPh sb="12" eb="14">
      <t>エイセイ</t>
    </rPh>
    <rPh sb="14" eb="16">
      <t>トウロク</t>
    </rPh>
    <rPh sb="16" eb="18">
      <t>ギョウシャ</t>
    </rPh>
    <phoneticPr fontId="2"/>
  </si>
  <si>
    <t>市町村栄養改善活動状況</t>
    <rPh sb="0" eb="3">
      <t>シチョウソン</t>
    </rPh>
    <rPh sb="3" eb="5">
      <t>エイヨウ</t>
    </rPh>
    <rPh sb="5" eb="7">
      <t>カイゼン</t>
    </rPh>
    <rPh sb="7" eb="9">
      <t>カツドウ</t>
    </rPh>
    <rPh sb="9" eb="11">
      <t>ジョウキョウ</t>
    </rPh>
    <phoneticPr fontId="2"/>
  </si>
  <si>
    <t>医療施設数・病床数（人口10万対）</t>
    <rPh sb="0" eb="2">
      <t>イリョウ</t>
    </rPh>
    <rPh sb="2" eb="5">
      <t>シセツスウ</t>
    </rPh>
    <rPh sb="6" eb="9">
      <t>ビョウショウスウ</t>
    </rPh>
    <rPh sb="10" eb="12">
      <t>ジンコウ</t>
    </rPh>
    <rPh sb="14" eb="15">
      <t>マン</t>
    </rPh>
    <rPh sb="15" eb="16">
      <t>タイ</t>
    </rPh>
    <phoneticPr fontId="2"/>
  </si>
  <si>
    <t>水道</t>
    <rPh sb="0" eb="2">
      <t>スイドウ</t>
    </rPh>
    <phoneticPr fontId="2"/>
  </si>
  <si>
    <t>狂犬病</t>
    <rPh sb="0" eb="3">
      <t>キョウケンビョウ</t>
    </rPh>
    <phoneticPr fontId="2"/>
  </si>
  <si>
    <t>（「栄養士」の項目）</t>
    <rPh sb="2" eb="5">
      <t>エイヨウシ</t>
    </rPh>
    <rPh sb="7" eb="9">
      <t>コウモク</t>
    </rPh>
    <phoneticPr fontId="2"/>
  </si>
  <si>
    <t>と</t>
    <phoneticPr fontId="2"/>
  </si>
  <si>
    <t>（マル初）</t>
    <rPh sb="3" eb="4">
      <t>ショ</t>
    </rPh>
    <phoneticPr fontId="2"/>
  </si>
  <si>
    <t>（「マル初」「非定型抗酸菌陽性」）</t>
    <rPh sb="4" eb="5">
      <t>ショ</t>
    </rPh>
    <rPh sb="7" eb="8">
      <t>ヒ</t>
    </rPh>
    <rPh sb="8" eb="10">
      <t>テイケイ</t>
    </rPh>
    <rPh sb="10" eb="11">
      <t>コウ</t>
    </rPh>
    <rPh sb="11" eb="12">
      <t>サン</t>
    </rPh>
    <rPh sb="12" eb="13">
      <t>キン</t>
    </rPh>
    <rPh sb="13" eb="15">
      <t>ヨウセイ</t>
    </rPh>
    <phoneticPr fontId="2"/>
  </si>
  <si>
    <t>（老人医療給付）</t>
    <rPh sb="1" eb="3">
      <t>ロウジン</t>
    </rPh>
    <rPh sb="3" eb="5">
      <t>イリョウ</t>
    </rPh>
    <rPh sb="5" eb="7">
      <t>キュウフ</t>
    </rPh>
    <phoneticPr fontId="2"/>
  </si>
  <si>
    <t>（老人医療給付特別対策）</t>
    <rPh sb="1" eb="3">
      <t>ロウジン</t>
    </rPh>
    <rPh sb="7" eb="9">
      <t>トクベツ</t>
    </rPh>
    <rPh sb="9" eb="11">
      <t>タイサク</t>
    </rPh>
    <phoneticPr fontId="2"/>
  </si>
  <si>
    <t>（「前年度精密検査者の追跡結果」各欄）</t>
    <rPh sb="2" eb="5">
      <t>ゼンネンド</t>
    </rPh>
    <rPh sb="5" eb="7">
      <t>セイミツ</t>
    </rPh>
    <rPh sb="7" eb="10">
      <t>ケンサシャ</t>
    </rPh>
    <rPh sb="11" eb="13">
      <t>ツイセキ</t>
    </rPh>
    <rPh sb="13" eb="15">
      <t>ケッカ</t>
    </rPh>
    <rPh sb="16" eb="17">
      <t>カク</t>
    </rPh>
    <rPh sb="17" eb="18">
      <t>ラン</t>
    </rPh>
    <phoneticPr fontId="2"/>
  </si>
  <si>
    <t>29～1</t>
    <phoneticPr fontId="2"/>
  </si>
  <si>
    <t>29～2</t>
    <phoneticPr fontId="2"/>
  </si>
  <si>
    <t>50～54</t>
    <phoneticPr fontId="2"/>
  </si>
  <si>
    <t>28～1</t>
    <phoneticPr fontId="2"/>
  </si>
  <si>
    <t>56～1</t>
    <phoneticPr fontId="2"/>
  </si>
  <si>
    <t>（胆振保健福祉事務所保健福祉部）</t>
    <rPh sb="1" eb="3">
      <t>イブリ</t>
    </rPh>
    <rPh sb="3" eb="5">
      <t>ホケン</t>
    </rPh>
    <rPh sb="5" eb="7">
      <t>フクシ</t>
    </rPh>
    <rPh sb="7" eb="10">
      <t>ジムショ</t>
    </rPh>
    <rPh sb="10" eb="12">
      <t>ホケン</t>
    </rPh>
    <rPh sb="12" eb="15">
      <t>フクシブ</t>
    </rPh>
    <phoneticPr fontId="2"/>
  </si>
  <si>
    <t>道北</t>
    <rPh sb="0" eb="2">
      <t>ドウホク</t>
    </rPh>
    <phoneticPr fontId="2"/>
  </si>
  <si>
    <t>（上川保健福祉事務所保健福祉部）</t>
    <rPh sb="1" eb="3">
      <t>カミカワ</t>
    </rPh>
    <rPh sb="3" eb="5">
      <t>ホケン</t>
    </rPh>
    <rPh sb="5" eb="7">
      <t>フクシ</t>
    </rPh>
    <rPh sb="7" eb="10">
      <t>ジムショ</t>
    </rPh>
    <rPh sb="10" eb="12">
      <t>ホケン</t>
    </rPh>
    <rPh sb="12" eb="15">
      <t>フクシブ</t>
    </rPh>
    <phoneticPr fontId="2"/>
  </si>
  <si>
    <t>オホーツク</t>
    <phoneticPr fontId="2"/>
  </si>
  <si>
    <t>十勝</t>
    <rPh sb="0" eb="2">
      <t>トカチ</t>
    </rPh>
    <phoneticPr fontId="2"/>
  </si>
  <si>
    <t>釧根</t>
    <rPh sb="0" eb="1">
      <t>セン</t>
    </rPh>
    <rPh sb="1" eb="2">
      <t>ネ</t>
    </rPh>
    <phoneticPr fontId="2"/>
  </si>
  <si>
    <t>道南</t>
    <rPh sb="0" eb="2">
      <t>ドウナン</t>
    </rPh>
    <phoneticPr fontId="2"/>
  </si>
  <si>
    <t>（渡島保健福祉事務所保健福祉部）</t>
    <rPh sb="1" eb="3">
      <t>オシマ</t>
    </rPh>
    <rPh sb="3" eb="5">
      <t>ホケン</t>
    </rPh>
    <rPh sb="5" eb="7">
      <t>フクシ</t>
    </rPh>
    <rPh sb="7" eb="10">
      <t>ジムショ</t>
    </rPh>
    <rPh sb="10" eb="12">
      <t>ホケン</t>
    </rPh>
    <rPh sb="12" eb="15">
      <t>フクシブ</t>
    </rPh>
    <phoneticPr fontId="2"/>
  </si>
  <si>
    <t>後志</t>
    <rPh sb="0" eb="2">
      <t>シリベシ</t>
    </rPh>
    <phoneticPr fontId="2"/>
  </si>
  <si>
    <t>（後志保健福祉事務所保健福祉部）</t>
    <rPh sb="1" eb="3">
      <t>シリベシ</t>
    </rPh>
    <rPh sb="3" eb="5">
      <t>ホケン</t>
    </rPh>
    <rPh sb="5" eb="7">
      <t>フクシ</t>
    </rPh>
    <rPh sb="7" eb="10">
      <t>ジムショ</t>
    </rPh>
    <rPh sb="10" eb="12">
      <t>ホケン</t>
    </rPh>
    <rPh sb="12" eb="15">
      <t>フクシブ</t>
    </rPh>
    <phoneticPr fontId="2"/>
  </si>
  <si>
    <t>石狩</t>
    <rPh sb="0" eb="2">
      <t>イシカリ</t>
    </rPh>
    <phoneticPr fontId="2"/>
  </si>
  <si>
    <t>空知</t>
    <rPh sb="0" eb="2">
      <t>ソラチ</t>
    </rPh>
    <phoneticPr fontId="2"/>
  </si>
  <si>
    <t>人口動態</t>
    <rPh sb="0" eb="2">
      <t>ジンコウ</t>
    </rPh>
    <rPh sb="2" eb="4">
      <t>ドウタイ</t>
    </rPh>
    <phoneticPr fontId="2"/>
  </si>
  <si>
    <t>母子保健</t>
    <rPh sb="0" eb="2">
      <t>ボシ</t>
    </rPh>
    <rPh sb="2" eb="4">
      <t>ホケン</t>
    </rPh>
    <phoneticPr fontId="2"/>
  </si>
  <si>
    <t>栄養改善</t>
    <rPh sb="0" eb="2">
      <t>エイヨウ</t>
    </rPh>
    <rPh sb="2" eb="4">
      <t>カイゼン</t>
    </rPh>
    <phoneticPr fontId="2"/>
  </si>
  <si>
    <t>歯科保健</t>
    <rPh sb="0" eb="2">
      <t>シカ</t>
    </rPh>
    <rPh sb="2" eb="4">
      <t>ホケン</t>
    </rPh>
    <phoneticPr fontId="2"/>
  </si>
  <si>
    <t>医療給付</t>
    <rPh sb="0" eb="2">
      <t>イリョウ</t>
    </rPh>
    <rPh sb="2" eb="4">
      <t>キュウフ</t>
    </rPh>
    <phoneticPr fontId="2"/>
  </si>
  <si>
    <t>成人保健</t>
    <rPh sb="0" eb="2">
      <t>セイジン</t>
    </rPh>
    <rPh sb="2" eb="4">
      <t>ホケン</t>
    </rPh>
    <phoneticPr fontId="2"/>
  </si>
  <si>
    <t>特定疾患</t>
    <rPh sb="0" eb="2">
      <t>トクテイ</t>
    </rPh>
    <rPh sb="2" eb="4">
      <t>シッカン</t>
    </rPh>
    <phoneticPr fontId="2"/>
  </si>
  <si>
    <t>精神保健</t>
    <rPh sb="0" eb="2">
      <t>セイシン</t>
    </rPh>
    <rPh sb="2" eb="4">
      <t>ホケン</t>
    </rPh>
    <phoneticPr fontId="2"/>
  </si>
  <si>
    <t>保健師活動</t>
    <rPh sb="0" eb="2">
      <t>ホケン</t>
    </rPh>
    <rPh sb="2" eb="3">
      <t>シ</t>
    </rPh>
    <rPh sb="3" eb="5">
      <t>カツドウ</t>
    </rPh>
    <phoneticPr fontId="2"/>
  </si>
  <si>
    <t>環境衛生</t>
    <rPh sb="0" eb="2">
      <t>カンキョウ</t>
    </rPh>
    <rPh sb="2" eb="4">
      <t>エイセイ</t>
    </rPh>
    <phoneticPr fontId="2"/>
  </si>
  <si>
    <t>食品衛生</t>
    <rPh sb="0" eb="2">
      <t>ショクヒン</t>
    </rPh>
    <rPh sb="2" eb="4">
      <t>エイセイ</t>
    </rPh>
    <phoneticPr fontId="2"/>
  </si>
  <si>
    <t>試験検査</t>
    <rPh sb="0" eb="2">
      <t>シケン</t>
    </rPh>
    <rPh sb="2" eb="4">
      <t>ケンサ</t>
    </rPh>
    <phoneticPr fontId="2"/>
  </si>
  <si>
    <t>○</t>
    <phoneticPr fontId="2"/>
  </si>
  <si>
    <t>全道</t>
  </si>
  <si>
    <t>計</t>
    <rPh sb="0" eb="1">
      <t>ケイ</t>
    </rPh>
    <phoneticPr fontId="2"/>
  </si>
  <si>
    <t>改正案※</t>
    <rPh sb="0" eb="2">
      <t>カイセイ</t>
    </rPh>
    <rPh sb="2" eb="3">
      <t>アン</t>
    </rPh>
    <phoneticPr fontId="2"/>
  </si>
  <si>
    <t>※○は発行担当保健所から改正案有</t>
    <rPh sb="3" eb="5">
      <t>ハッコウ</t>
    </rPh>
    <rPh sb="5" eb="7">
      <t>タントウ</t>
    </rPh>
    <rPh sb="7" eb="10">
      <t>ホケンショ</t>
    </rPh>
    <rPh sb="12" eb="15">
      <t>カイセイアン</t>
    </rPh>
    <rPh sb="15" eb="16">
      <t>ア</t>
    </rPh>
    <phoneticPr fontId="2"/>
  </si>
  <si>
    <t>⑳改正案検討担当発行単位　　　　　　　　　　　　　　　　　　（）内は発行担当保健福祉事務所</t>
    <rPh sb="1" eb="4">
      <t>カイセイアン</t>
    </rPh>
    <rPh sb="4" eb="6">
      <t>ケントウ</t>
    </rPh>
    <rPh sb="6" eb="8">
      <t>タントウ</t>
    </rPh>
    <rPh sb="8" eb="10">
      <t>ハッコウ</t>
    </rPh>
    <rPh sb="10" eb="12">
      <t>タンイ</t>
    </rPh>
    <rPh sb="32" eb="33">
      <t>ナイ</t>
    </rPh>
    <rPh sb="34" eb="36">
      <t>ハッコウ</t>
    </rPh>
    <rPh sb="36" eb="38">
      <t>タントウ</t>
    </rPh>
    <rPh sb="38" eb="40">
      <t>ホケン</t>
    </rPh>
    <rPh sb="40" eb="42">
      <t>フクシ</t>
    </rPh>
    <rPh sb="42" eb="45">
      <t>ジムショ</t>
    </rPh>
    <phoneticPr fontId="2"/>
  </si>
  <si>
    <t>（空知保健福祉事務所保健福祉部）</t>
    <rPh sb="1" eb="3">
      <t>ソラチ</t>
    </rPh>
    <rPh sb="3" eb="5">
      <t>ホケン</t>
    </rPh>
    <rPh sb="5" eb="7">
      <t>フクシ</t>
    </rPh>
    <rPh sb="7" eb="10">
      <t>ジムショ</t>
    </rPh>
    <rPh sb="10" eb="12">
      <t>ホケン</t>
    </rPh>
    <rPh sb="12" eb="15">
      <t>フクシブ</t>
    </rPh>
    <phoneticPr fontId="2"/>
  </si>
  <si>
    <t>日胆</t>
    <rPh sb="0" eb="1">
      <t>ヒ</t>
    </rPh>
    <rPh sb="1" eb="2">
      <t>タン</t>
    </rPh>
    <phoneticPr fontId="2"/>
  </si>
  <si>
    <t>（網走保健福祉事務所北見地域保健部）</t>
    <rPh sb="1" eb="3">
      <t>アバシリ</t>
    </rPh>
    <rPh sb="3" eb="5">
      <t>ホケン</t>
    </rPh>
    <rPh sb="5" eb="7">
      <t>フクシ</t>
    </rPh>
    <rPh sb="7" eb="10">
      <t>ジムショ</t>
    </rPh>
    <rPh sb="10" eb="12">
      <t>キタミ</t>
    </rPh>
    <rPh sb="12" eb="14">
      <t>チイキ</t>
    </rPh>
    <rPh sb="14" eb="16">
      <t>ホケン</t>
    </rPh>
    <rPh sb="16" eb="17">
      <t>ブ</t>
    </rPh>
    <phoneticPr fontId="2"/>
  </si>
  <si>
    <t>（十勝保健福祉事務所保健福祉部）</t>
    <rPh sb="1" eb="3">
      <t>トカチ</t>
    </rPh>
    <rPh sb="3" eb="5">
      <t>ホケン</t>
    </rPh>
    <rPh sb="5" eb="7">
      <t>フクシ</t>
    </rPh>
    <rPh sb="7" eb="9">
      <t>ジム</t>
    </rPh>
    <rPh sb="9" eb="10">
      <t>ショ</t>
    </rPh>
    <rPh sb="10" eb="12">
      <t>ホケン</t>
    </rPh>
    <rPh sb="12" eb="14">
      <t>フクシ</t>
    </rPh>
    <rPh sb="14" eb="15">
      <t>ブ</t>
    </rPh>
    <phoneticPr fontId="2"/>
  </si>
  <si>
    <t>（釧路保健福祉事務所保健福祉部）</t>
    <rPh sb="1" eb="3">
      <t>クシロ</t>
    </rPh>
    <rPh sb="3" eb="5">
      <t>ホケン</t>
    </rPh>
    <rPh sb="5" eb="7">
      <t>フクシ</t>
    </rPh>
    <rPh sb="7" eb="10">
      <t>ジムショ</t>
    </rPh>
    <rPh sb="10" eb="12">
      <t>ホケン</t>
    </rPh>
    <rPh sb="12" eb="15">
      <t>フクシブ</t>
    </rPh>
    <phoneticPr fontId="2"/>
  </si>
  <si>
    <t>57～1</t>
    <phoneticPr fontId="2"/>
  </si>
  <si>
    <t>57～2</t>
    <phoneticPr fontId="2"/>
  </si>
  <si>
    <t>57～3</t>
  </si>
  <si>
    <t>保健所把握精神障害者数（入院病類別）</t>
    <rPh sb="0" eb="3">
      <t>ホケンショ</t>
    </rPh>
    <rPh sb="3" eb="5">
      <t>ハアク</t>
    </rPh>
    <rPh sb="5" eb="7">
      <t>セイシン</t>
    </rPh>
    <rPh sb="7" eb="10">
      <t>ショウガイシャ</t>
    </rPh>
    <rPh sb="10" eb="11">
      <t>スウ</t>
    </rPh>
    <rPh sb="12" eb="14">
      <t>ニュウイン</t>
    </rPh>
    <rPh sb="14" eb="15">
      <t>ビョウ</t>
    </rPh>
    <rPh sb="15" eb="17">
      <t>ルイベツ</t>
    </rPh>
    <phoneticPr fontId="2"/>
  </si>
  <si>
    <t>保健所把握精神障害者数（通院病類別）</t>
    <rPh sb="0" eb="3">
      <t>ホケンショ</t>
    </rPh>
    <rPh sb="3" eb="5">
      <t>ハアク</t>
    </rPh>
    <rPh sb="5" eb="7">
      <t>セイシン</t>
    </rPh>
    <rPh sb="7" eb="10">
      <t>ショウガイシャ</t>
    </rPh>
    <rPh sb="10" eb="11">
      <t>スウ</t>
    </rPh>
    <rPh sb="12" eb="14">
      <t>ツウイン</t>
    </rPh>
    <rPh sb="14" eb="15">
      <t>ビョウ</t>
    </rPh>
    <rPh sb="15" eb="17">
      <t>ルイベツ</t>
    </rPh>
    <phoneticPr fontId="2"/>
  </si>
  <si>
    <t>保健所把握精神障害者数（その他病類別）</t>
    <rPh sb="0" eb="3">
      <t>ホケンショ</t>
    </rPh>
    <rPh sb="3" eb="5">
      <t>ハアク</t>
    </rPh>
    <rPh sb="5" eb="7">
      <t>セイシン</t>
    </rPh>
    <rPh sb="7" eb="10">
      <t>ショウガイシャ</t>
    </rPh>
    <rPh sb="10" eb="11">
      <t>スウ</t>
    </rPh>
    <rPh sb="14" eb="15">
      <t>タ</t>
    </rPh>
    <rPh sb="15" eb="16">
      <t>ビョウ</t>
    </rPh>
    <rPh sb="16" eb="18">
      <t>ルイベツ</t>
    </rPh>
    <phoneticPr fontId="2"/>
  </si>
  <si>
    <t>○</t>
  </si>
  <si>
    <t>61～1</t>
    <phoneticPr fontId="2"/>
  </si>
  <si>
    <t>61～2</t>
    <phoneticPr fontId="2"/>
  </si>
  <si>
    <t>障害福祉サービス等の状況</t>
    <rPh sb="0" eb="2">
      <t>ショウガイ</t>
    </rPh>
    <rPh sb="2" eb="4">
      <t>フクシ</t>
    </rPh>
    <rPh sb="8" eb="9">
      <t>トウ</t>
    </rPh>
    <rPh sb="10" eb="12">
      <t>ジョウキョウ</t>
    </rPh>
    <phoneticPr fontId="2"/>
  </si>
  <si>
    <t>精神障害者施設（障害福祉サービス移行前）</t>
    <rPh sb="0" eb="2">
      <t>セイシン</t>
    </rPh>
    <rPh sb="2" eb="5">
      <t>ショウガイシャ</t>
    </rPh>
    <rPh sb="5" eb="7">
      <t>シセツ</t>
    </rPh>
    <rPh sb="8" eb="10">
      <t>ショウガイ</t>
    </rPh>
    <rPh sb="10" eb="12">
      <t>フクシ</t>
    </rPh>
    <rPh sb="16" eb="19">
      <t>イコウマエ</t>
    </rPh>
    <phoneticPr fontId="2"/>
  </si>
  <si>
    <t>○</t>
    <phoneticPr fontId="2"/>
  </si>
  <si>
    <t>（石狩保健福祉事務所保健福祉部）</t>
    <rPh sb="1" eb="3">
      <t>イシカリ</t>
    </rPh>
    <rPh sb="3" eb="5">
      <t>ホケン</t>
    </rPh>
    <rPh sb="5" eb="7">
      <t>フクシ</t>
    </rPh>
    <rPh sb="7" eb="10">
      <t>ジムショ</t>
    </rPh>
    <rPh sb="10" eb="12">
      <t>ホケン</t>
    </rPh>
    <rPh sb="12" eb="14">
      <t>フクシ</t>
    </rPh>
    <rPh sb="14" eb="15">
      <t>ブ</t>
    </rPh>
    <phoneticPr fontId="2"/>
  </si>
  <si>
    <t>人工妊娠中絶数（年齢階級・妊娠週数別）</t>
    <rPh sb="0" eb="2">
      <t>ジンコウ</t>
    </rPh>
    <rPh sb="2" eb="4">
      <t>ニンシン</t>
    </rPh>
    <rPh sb="4" eb="6">
      <t>チュウゼツ</t>
    </rPh>
    <rPh sb="6" eb="7">
      <t>スウ</t>
    </rPh>
    <rPh sb="8" eb="10">
      <t>ネンレイ</t>
    </rPh>
    <rPh sb="10" eb="12">
      <t>カイキュウ</t>
    </rPh>
    <rPh sb="13" eb="15">
      <t>ニンシン</t>
    </rPh>
    <rPh sb="15" eb="16">
      <t>シュウ</t>
    </rPh>
    <rPh sb="16" eb="17">
      <t>スウ</t>
    </rPh>
    <rPh sb="17" eb="18">
      <t>ベツ</t>
    </rPh>
    <phoneticPr fontId="2"/>
  </si>
  <si>
    <t>27～2</t>
    <phoneticPr fontId="2"/>
  </si>
  <si>
    <t>27～1</t>
    <phoneticPr fontId="2"/>
  </si>
  <si>
    <t>給食施設指導数（個別）</t>
    <rPh sb="0" eb="2">
      <t>キュウショク</t>
    </rPh>
    <rPh sb="2" eb="4">
      <t>シセツ</t>
    </rPh>
    <rPh sb="4" eb="6">
      <t>シドウ</t>
    </rPh>
    <rPh sb="6" eb="7">
      <t>スウ</t>
    </rPh>
    <rPh sb="8" eb="10">
      <t>コベツ</t>
    </rPh>
    <phoneticPr fontId="2"/>
  </si>
  <si>
    <t>給食施設指導数（集団）</t>
    <rPh sb="0" eb="2">
      <t>キュウショク</t>
    </rPh>
    <rPh sb="2" eb="4">
      <t>シセツ</t>
    </rPh>
    <rPh sb="4" eb="6">
      <t>シドウ</t>
    </rPh>
    <rPh sb="6" eb="7">
      <t>スウ</t>
    </rPh>
    <rPh sb="8" eb="10">
      <t>シュウダン</t>
    </rPh>
    <phoneticPr fontId="2"/>
  </si>
  <si>
    <t>一般住民結核健診数</t>
    <rPh sb="0" eb="2">
      <t>イッパン</t>
    </rPh>
    <rPh sb="2" eb="4">
      <t>ジュウミン</t>
    </rPh>
    <rPh sb="4" eb="6">
      <t>ケッカク</t>
    </rPh>
    <rPh sb="6" eb="8">
      <t>ケンシン</t>
    </rPh>
    <rPh sb="8" eb="9">
      <t>スウ</t>
    </rPh>
    <phoneticPr fontId="2"/>
  </si>
  <si>
    <t>34～1</t>
    <phoneticPr fontId="2"/>
  </si>
  <si>
    <t>34～2</t>
    <phoneticPr fontId="2"/>
  </si>
  <si>
    <t>歯科保健（健診・保健指導）</t>
    <rPh sb="0" eb="2">
      <t>シカ</t>
    </rPh>
    <rPh sb="2" eb="4">
      <t>ホケン</t>
    </rPh>
    <rPh sb="5" eb="7">
      <t>ケンシン</t>
    </rPh>
    <rPh sb="8" eb="10">
      <t>ホケン</t>
    </rPh>
    <rPh sb="10" eb="12">
      <t>シドウ</t>
    </rPh>
    <phoneticPr fontId="2"/>
  </si>
  <si>
    <t>実人員</t>
    <rPh sb="0" eb="3">
      <t>ジツジンイン</t>
    </rPh>
    <phoneticPr fontId="2"/>
  </si>
  <si>
    <t>開催回数</t>
    <rPh sb="0" eb="2">
      <t>カイサイ</t>
    </rPh>
    <rPh sb="2" eb="4">
      <t>カイスウ</t>
    </rPh>
    <phoneticPr fontId="2"/>
  </si>
  <si>
    <t>全道</t>
    <rPh sb="0" eb="1">
      <t>ゼン</t>
    </rPh>
    <rPh sb="1" eb="2">
      <t>ミチ</t>
    </rPh>
    <phoneticPr fontId="2"/>
  </si>
  <si>
    <t>集団健康教育</t>
    <rPh sb="0" eb="2">
      <t>シュウダン</t>
    </rPh>
    <rPh sb="2" eb="4">
      <t>ケンコウ</t>
    </rPh>
    <rPh sb="4" eb="6">
      <t>キョウイク</t>
    </rPh>
    <phoneticPr fontId="2"/>
  </si>
  <si>
    <t>高血圧</t>
    <rPh sb="0" eb="3">
      <t>コウケツアツ</t>
    </rPh>
    <phoneticPr fontId="2"/>
  </si>
  <si>
    <t>糖尿病</t>
    <rPh sb="0" eb="3">
      <t>トウニョウビョウ</t>
    </rPh>
    <phoneticPr fontId="2"/>
  </si>
  <si>
    <t>喫煙</t>
    <rPh sb="0" eb="2">
      <t>キツエン</t>
    </rPh>
    <phoneticPr fontId="2"/>
  </si>
  <si>
    <t>歯周疾患</t>
    <rPh sb="0" eb="1">
      <t>ハ</t>
    </rPh>
    <rPh sb="1" eb="2">
      <t>シュウ</t>
    </rPh>
    <rPh sb="2" eb="4">
      <t>シッカン</t>
    </rPh>
    <phoneticPr fontId="2"/>
  </si>
  <si>
    <t>骨粗鬆症</t>
    <rPh sb="0" eb="4">
      <t>コツソショウショウ</t>
    </rPh>
    <phoneticPr fontId="2"/>
  </si>
  <si>
    <t>病態別</t>
    <rPh sb="0" eb="3">
      <t>ビョウタイベツ</t>
    </rPh>
    <phoneticPr fontId="2"/>
  </si>
  <si>
    <t>薬</t>
    <rPh sb="0" eb="1">
      <t>クスリ</t>
    </rPh>
    <phoneticPr fontId="2"/>
  </si>
  <si>
    <t>一般</t>
    <rPh sb="0" eb="2">
      <t>イッパン</t>
    </rPh>
    <phoneticPr fontId="2"/>
  </si>
  <si>
    <t>血圧</t>
    <rPh sb="0" eb="2">
      <t>ケツアツ</t>
    </rPh>
    <phoneticPr fontId="2"/>
  </si>
  <si>
    <t>（再掲）</t>
    <rPh sb="1" eb="3">
      <t>サイケイ</t>
    </rPh>
    <phoneticPr fontId="2"/>
  </si>
  <si>
    <t>歯周疾患検診</t>
    <rPh sb="0" eb="2">
      <t>シシュウ</t>
    </rPh>
    <rPh sb="2" eb="4">
      <t>シッカン</t>
    </rPh>
    <rPh sb="4" eb="6">
      <t>ケンシン</t>
    </rPh>
    <phoneticPr fontId="2"/>
  </si>
  <si>
    <t>骨粗鬆症検診</t>
    <rPh sb="0" eb="4">
      <t>コツソショウショウ</t>
    </rPh>
    <rPh sb="4" eb="6">
      <t>ケンシン</t>
    </rPh>
    <phoneticPr fontId="2"/>
  </si>
  <si>
    <t>受診者</t>
    <rPh sb="0" eb="1">
      <t>ウケ</t>
    </rPh>
    <rPh sb="1" eb="2">
      <t>ミ</t>
    </rPh>
    <rPh sb="2" eb="3">
      <t>モノ</t>
    </rPh>
    <phoneticPr fontId="2"/>
  </si>
  <si>
    <t>指導区分別実人員</t>
    <rPh sb="0" eb="2">
      <t>シドウ</t>
    </rPh>
    <rPh sb="2" eb="4">
      <t>クブン</t>
    </rPh>
    <rPh sb="4" eb="5">
      <t>ベツ</t>
    </rPh>
    <rPh sb="5" eb="8">
      <t>ジツジンイン</t>
    </rPh>
    <phoneticPr fontId="2"/>
  </si>
  <si>
    <t>異常を認めず</t>
  </si>
  <si>
    <t>男</t>
    <rPh sb="0" eb="1">
      <t>オトコ</t>
    </rPh>
    <phoneticPr fontId="2"/>
  </si>
  <si>
    <t>女</t>
    <rPh sb="0" eb="1">
      <t>オンナ</t>
    </rPh>
    <phoneticPr fontId="2"/>
  </si>
  <si>
    <t>医師</t>
    <rPh sb="0" eb="2">
      <t>イシ</t>
    </rPh>
    <phoneticPr fontId="2"/>
  </si>
  <si>
    <t>看護師</t>
    <rPh sb="0" eb="2">
      <t>カンゴ</t>
    </rPh>
    <rPh sb="2" eb="3">
      <t>シ</t>
    </rPh>
    <phoneticPr fontId="2"/>
  </si>
  <si>
    <t>要指導者等</t>
    <rPh sb="0" eb="1">
      <t>ヨウ</t>
    </rPh>
    <rPh sb="1" eb="4">
      <t>シドウシャ</t>
    </rPh>
    <rPh sb="4" eb="5">
      <t>トウ</t>
    </rPh>
    <phoneticPr fontId="2"/>
  </si>
  <si>
    <t>個別健康教育
対象者</t>
    <rPh sb="0" eb="2">
      <t>コベツ</t>
    </rPh>
    <rPh sb="2" eb="4">
      <t>ケンコウ</t>
    </rPh>
    <rPh sb="4" eb="6">
      <t>キョウイク</t>
    </rPh>
    <rPh sb="7" eb="10">
      <t>タイショウシャ</t>
    </rPh>
    <phoneticPr fontId="2"/>
  </si>
  <si>
    <t>閉じこもり予防</t>
    <rPh sb="0" eb="1">
      <t>ト</t>
    </rPh>
    <rPh sb="5" eb="7">
      <t>ヨボウ</t>
    </rPh>
    <phoneticPr fontId="2"/>
  </si>
  <si>
    <t>介護家族者</t>
    <rPh sb="0" eb="2">
      <t>カイゴ</t>
    </rPh>
    <rPh sb="2" eb="4">
      <t>カゾク</t>
    </rPh>
    <rPh sb="4" eb="5">
      <t>シャ</t>
    </rPh>
    <phoneticPr fontId="2"/>
  </si>
  <si>
    <t>寝たきり者</t>
    <rPh sb="0" eb="1">
      <t>ネ</t>
    </rPh>
    <rPh sb="4" eb="5">
      <t>シャ</t>
    </rPh>
    <phoneticPr fontId="2"/>
  </si>
  <si>
    <t>実人員</t>
    <phoneticPr fontId="2"/>
  </si>
  <si>
    <t>延人員</t>
    <phoneticPr fontId="2"/>
  </si>
  <si>
    <t>脂質異常症</t>
    <rPh sb="0" eb="2">
      <t>シシツ</t>
    </rPh>
    <rPh sb="2" eb="4">
      <t>イジョウ</t>
    </rPh>
    <rPh sb="4" eb="5">
      <t>ショウ</t>
    </rPh>
    <phoneticPr fontId="2"/>
  </si>
  <si>
    <t>脂質異常症</t>
    <rPh sb="0" eb="2">
      <t>シシツ</t>
    </rPh>
    <rPh sb="2" eb="5">
      <t>イジョウショウ</t>
    </rPh>
    <phoneticPr fontId="2"/>
  </si>
  <si>
    <t>資料　地域保健・健康増進事業報告　</t>
    <rPh sb="3" eb="5">
      <t>チイキ</t>
    </rPh>
    <rPh sb="5" eb="7">
      <t>ホケン</t>
    </rPh>
    <rPh sb="8" eb="10">
      <t>ケンコウ</t>
    </rPh>
    <rPh sb="10" eb="12">
      <t>ゾウシン</t>
    </rPh>
    <phoneticPr fontId="2"/>
  </si>
  <si>
    <t>歯周疾患</t>
    <rPh sb="0" eb="2">
      <t>シシュウ</t>
    </rPh>
    <rPh sb="2" eb="4">
      <t>シッカン</t>
    </rPh>
    <phoneticPr fontId="2"/>
  </si>
  <si>
    <t>第４４表  健康増進事業（健康相談）</t>
    <rPh sb="6" eb="8">
      <t>ケンコウ</t>
    </rPh>
    <rPh sb="8" eb="10">
      <t>ゾウシン</t>
    </rPh>
    <rPh sb="13" eb="15">
      <t>ケンコウ</t>
    </rPh>
    <rPh sb="15" eb="17">
      <t>ソウダン</t>
    </rPh>
    <phoneticPr fontId="2"/>
  </si>
  <si>
    <t>健康診査</t>
    <rPh sb="0" eb="2">
      <t>ケンコウ</t>
    </rPh>
    <rPh sb="2" eb="4">
      <t>シンサ</t>
    </rPh>
    <phoneticPr fontId="2"/>
  </si>
  <si>
    <t>動機付け支援</t>
    <rPh sb="0" eb="2">
      <t>ドウキ</t>
    </rPh>
    <rPh sb="2" eb="3">
      <t>ヅ</t>
    </rPh>
    <rPh sb="4" eb="6">
      <t>シエン</t>
    </rPh>
    <phoneticPr fontId="2"/>
  </si>
  <si>
    <t>積極的支援</t>
    <rPh sb="0" eb="3">
      <t>セッキョクテキ</t>
    </rPh>
    <rPh sb="3" eb="5">
      <t>シエン</t>
    </rPh>
    <phoneticPr fontId="2"/>
  </si>
  <si>
    <t>脂質異常</t>
    <rPh sb="0" eb="2">
      <t>シシツ</t>
    </rPh>
    <rPh sb="2" eb="4">
      <t>イジョウ</t>
    </rPh>
    <phoneticPr fontId="2"/>
  </si>
  <si>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2"/>
  </si>
  <si>
    <t>第４７表　健康増進事業（歯周疾患検診・骨粗鬆症検診）</t>
    <rPh sb="5" eb="7">
      <t>ケンコウ</t>
    </rPh>
    <rPh sb="7" eb="9">
      <t>ゾウシン</t>
    </rPh>
    <rPh sb="12" eb="13">
      <t>ハ</t>
    </rPh>
    <rPh sb="13" eb="14">
      <t>シュウ</t>
    </rPh>
    <rPh sb="14" eb="16">
      <t>シッカン</t>
    </rPh>
    <rPh sb="16" eb="18">
      <t>ケンシン</t>
    </rPh>
    <rPh sb="19" eb="23">
      <t>コツソショウショウ</t>
    </rPh>
    <rPh sb="23" eb="25">
      <t>ケンシン</t>
    </rPh>
    <phoneticPr fontId="2"/>
  </si>
  <si>
    <t>資料　地域保健・健康増進事業報告</t>
    <rPh sb="3" eb="5">
      <t>チイキ</t>
    </rPh>
    <rPh sb="5" eb="7">
      <t>ホケン</t>
    </rPh>
    <rPh sb="8" eb="10">
      <t>ケンコウ</t>
    </rPh>
    <rPh sb="10" eb="12">
      <t>ゾウシン</t>
    </rPh>
    <phoneticPr fontId="2"/>
  </si>
  <si>
    <t>口腔衛生指導(再掲)</t>
    <rPh sb="0" eb="2">
      <t>コウクウ</t>
    </rPh>
    <rPh sb="2" eb="4">
      <t>エイセイ</t>
    </rPh>
    <rPh sb="4" eb="6">
      <t>シドウ</t>
    </rPh>
    <rPh sb="7" eb="9">
      <t>サイケイ</t>
    </rPh>
    <phoneticPr fontId="2"/>
  </si>
  <si>
    <t>栄養指導(再掲)</t>
    <rPh sb="0" eb="2">
      <t>エイヨウ</t>
    </rPh>
    <rPh sb="2" eb="4">
      <t>シドウ</t>
    </rPh>
    <rPh sb="5" eb="7">
      <t>サイケイ</t>
    </rPh>
    <phoneticPr fontId="2"/>
  </si>
  <si>
    <t>従事者延人員</t>
    <rPh sb="0" eb="3">
      <t>ジュウジシャ</t>
    </rPh>
    <rPh sb="3" eb="4">
      <t>ノ</t>
    </rPh>
    <rPh sb="4" eb="6">
      <t>ジンイン</t>
    </rPh>
    <phoneticPr fontId="2"/>
  </si>
  <si>
    <t>保健師</t>
    <rPh sb="0" eb="3">
      <t>ホケンシ</t>
    </rPh>
    <phoneticPr fontId="2"/>
  </si>
  <si>
    <t>集団検診</t>
    <rPh sb="0" eb="2">
      <t>シュウダン</t>
    </rPh>
    <rPh sb="2" eb="4">
      <t>ケンシン</t>
    </rPh>
    <phoneticPr fontId="2"/>
  </si>
  <si>
    <t>個別検診</t>
    <rPh sb="0" eb="2">
      <t>コベツ</t>
    </rPh>
    <rPh sb="2" eb="4">
      <t>ケンシン</t>
    </rPh>
    <phoneticPr fontId="2"/>
  </si>
  <si>
    <t>健康教育</t>
    <rPh sb="0" eb="2">
      <t>ケンコウ</t>
    </rPh>
    <rPh sb="2" eb="4">
      <t>キョウイク</t>
    </rPh>
    <phoneticPr fontId="2"/>
  </si>
  <si>
    <t>参加延人数</t>
    <rPh sb="0" eb="2">
      <t>サンカ</t>
    </rPh>
    <rPh sb="2" eb="3">
      <t>ノ</t>
    </rPh>
    <rPh sb="3" eb="5">
      <t>ニンズウ</t>
    </rPh>
    <phoneticPr fontId="2"/>
  </si>
  <si>
    <t>健康相談</t>
    <rPh sb="0" eb="2">
      <t>ケンコウ</t>
    </rPh>
    <rPh sb="2" eb="4">
      <t>ソウダン</t>
    </rPh>
    <phoneticPr fontId="2"/>
  </si>
  <si>
    <t>Ｃ型</t>
    <rPh sb="1" eb="2">
      <t>ガタ</t>
    </rPh>
    <phoneticPr fontId="2"/>
  </si>
  <si>
    <t>Ｂ型</t>
    <rPh sb="1" eb="2">
      <t>ガタ</t>
    </rPh>
    <phoneticPr fontId="2"/>
  </si>
  <si>
    <t>判定①</t>
    <rPh sb="0" eb="2">
      <t>ハンテイ</t>
    </rPh>
    <phoneticPr fontId="2"/>
  </si>
  <si>
    <t>判定②</t>
    <rPh sb="0" eb="2">
      <t>ハンテイ</t>
    </rPh>
    <phoneticPr fontId="2"/>
  </si>
  <si>
    <t>判定③</t>
    <rPh sb="0" eb="2">
      <t>ハンテイ</t>
    </rPh>
    <phoneticPr fontId="2"/>
  </si>
  <si>
    <t>陽性</t>
    <rPh sb="0" eb="2">
      <t>ヨウセイ</t>
    </rPh>
    <phoneticPr fontId="2"/>
  </si>
  <si>
    <t>陰性</t>
    <rPh sb="0" eb="2">
      <t>インセイ</t>
    </rPh>
    <phoneticPr fontId="2"/>
  </si>
  <si>
    <t>受診者数（年度中）</t>
    <rPh sb="3" eb="4">
      <t>スウ</t>
    </rPh>
    <rPh sb="5" eb="7">
      <t>ネンド</t>
    </rPh>
    <rPh sb="7" eb="8">
      <t>チュウ</t>
    </rPh>
    <phoneticPr fontId="2"/>
  </si>
  <si>
    <t>受診者数</t>
    <rPh sb="3" eb="4">
      <t>スウ</t>
    </rPh>
    <phoneticPr fontId="2"/>
  </si>
  <si>
    <t>対象者数</t>
    <rPh sb="0" eb="3">
      <t>タイショウシャ</t>
    </rPh>
    <rPh sb="3" eb="4">
      <t>スウ</t>
    </rPh>
    <phoneticPr fontId="2"/>
  </si>
  <si>
    <t>未受診</t>
    <rPh sb="0" eb="1">
      <t>ミ</t>
    </rPh>
    <rPh sb="1" eb="3">
      <t>ジュシン</t>
    </rPh>
    <phoneticPr fontId="2"/>
  </si>
  <si>
    <t>未把握</t>
    <rPh sb="0" eb="1">
      <t>ミ</t>
    </rPh>
    <rPh sb="1" eb="3">
      <t>ハアク</t>
    </rPh>
    <phoneticPr fontId="2"/>
  </si>
  <si>
    <t>異常認めず</t>
    <rPh sb="0" eb="2">
      <t>イジョウ</t>
    </rPh>
    <rPh sb="2" eb="3">
      <t>ミト</t>
    </rPh>
    <phoneticPr fontId="2"/>
  </si>
  <si>
    <t>がんであった者</t>
    <rPh sb="6" eb="7">
      <t>モノ</t>
    </rPh>
    <phoneticPr fontId="2"/>
  </si>
  <si>
    <t>胸部Ｘ線検査受診者</t>
    <rPh sb="0" eb="2">
      <t>キョウブ</t>
    </rPh>
    <rPh sb="3" eb="4">
      <t>セン</t>
    </rPh>
    <rPh sb="4" eb="6">
      <t>ケンサ</t>
    </rPh>
    <rPh sb="6" eb="9">
      <t>ジュシンシャ</t>
    </rPh>
    <phoneticPr fontId="2"/>
  </si>
  <si>
    <t>左のうち喀痰細胞診受診者</t>
    <rPh sb="0" eb="1">
      <t>ヒダリ</t>
    </rPh>
    <rPh sb="9" eb="12">
      <t>ジュシンシャ</t>
    </rPh>
    <phoneticPr fontId="2"/>
  </si>
  <si>
    <t>左のうち2年連続受診者数</t>
    <rPh sb="0" eb="1">
      <t>ヒダリ</t>
    </rPh>
    <rPh sb="5" eb="6">
      <t>ネン</t>
    </rPh>
    <rPh sb="6" eb="8">
      <t>レンゾク</t>
    </rPh>
    <rPh sb="11" eb="12">
      <t>スウ</t>
    </rPh>
    <phoneticPr fontId="2"/>
  </si>
  <si>
    <t>個別健康教育対象者（ア）</t>
    <rPh sb="0" eb="2">
      <t>コベツ</t>
    </rPh>
    <rPh sb="2" eb="4">
      <t>ケンコウ</t>
    </rPh>
    <rPh sb="4" eb="6">
      <t>キョウイク</t>
    </rPh>
    <rPh sb="6" eb="9">
      <t>タイショウシャ</t>
    </rPh>
    <phoneticPr fontId="2"/>
  </si>
  <si>
    <t>個別健康教育対象者（イ）</t>
    <rPh sb="0" eb="2">
      <t>コベツ</t>
    </rPh>
    <rPh sb="2" eb="4">
      <t>ケンコウ</t>
    </rPh>
    <rPh sb="4" eb="6">
      <t>キョウイク</t>
    </rPh>
    <rPh sb="6" eb="9">
      <t>タイショウシャ</t>
    </rPh>
    <phoneticPr fontId="2"/>
  </si>
  <si>
    <t>女性の健康</t>
    <rPh sb="0" eb="2">
      <t>ジョセイ</t>
    </rPh>
    <rPh sb="3" eb="5">
      <t>ケンコウ</t>
    </rPh>
    <phoneticPr fontId="2"/>
  </si>
  <si>
    <t>受診者数(年度中）</t>
    <rPh sb="5" eb="7">
      <t>ネンド</t>
    </rPh>
    <rPh sb="7" eb="8">
      <t>チュウ</t>
    </rPh>
    <phoneticPr fontId="2"/>
  </si>
  <si>
    <t>保健指導区分別実人員</t>
    <rPh sb="0" eb="2">
      <t>ホケン</t>
    </rPh>
    <rPh sb="2" eb="4">
      <t>シドウ</t>
    </rPh>
    <rPh sb="4" eb="6">
      <t>クブン</t>
    </rPh>
    <rPh sb="6" eb="7">
      <t>ベツ</t>
    </rPh>
    <rPh sb="7" eb="8">
      <t>ジツ</t>
    </rPh>
    <rPh sb="8" eb="10">
      <t>ジンイン</t>
    </rPh>
    <phoneticPr fontId="2"/>
  </si>
  <si>
    <t>内臓脂肪症候群</t>
    <rPh sb="0" eb="2">
      <t>ナイゾウ</t>
    </rPh>
    <rPh sb="2" eb="4">
      <t>シボウ</t>
    </rPh>
    <rPh sb="4" eb="7">
      <t>ショウコウグン</t>
    </rPh>
    <phoneticPr fontId="2"/>
  </si>
  <si>
    <t>保健指導対象者</t>
    <rPh sb="0" eb="2">
      <t>ホケン</t>
    </rPh>
    <rPh sb="2" eb="4">
      <t>シドウ</t>
    </rPh>
    <rPh sb="4" eb="7">
      <t>タイショウシャ</t>
    </rPh>
    <phoneticPr fontId="2"/>
  </si>
  <si>
    <t>予備軍</t>
    <rPh sb="0" eb="3">
      <t>ヨビグン</t>
    </rPh>
    <phoneticPr fontId="2"/>
  </si>
  <si>
    <t>該当者</t>
    <rPh sb="0" eb="3">
      <t>ガイトウシャ</t>
    </rPh>
    <phoneticPr fontId="2"/>
  </si>
  <si>
    <t>たばこ</t>
    <phoneticPr fontId="2"/>
  </si>
  <si>
    <t>（再掲）</t>
    <phoneticPr fontId="2"/>
  </si>
  <si>
    <t>習慣的に吸っていない</t>
    <rPh sb="0" eb="3">
      <t>シュウカンテキ</t>
    </rPh>
    <rPh sb="4" eb="5">
      <t>ス</t>
    </rPh>
    <phoneticPr fontId="2"/>
  </si>
  <si>
    <t>習慣的に吸っている</t>
    <rPh sb="0" eb="3">
      <t>シュウカンテキ</t>
    </rPh>
    <rPh sb="4" eb="5">
      <t>ス</t>
    </rPh>
    <phoneticPr fontId="2"/>
  </si>
  <si>
    <t>　　　　（イ）：「健康増進事業実施要領」第２の３の（２）の③のアの（イ）に該当する者を計上すること。</t>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2"/>
  </si>
  <si>
    <t>年度内に全て終了</t>
    <rPh sb="0" eb="3">
      <t>ネンドナイ</t>
    </rPh>
    <rPh sb="4" eb="5">
      <t>スベ</t>
    </rPh>
    <rPh sb="6" eb="8">
      <t>シュウリョウ</t>
    </rPh>
    <phoneticPr fontId="2"/>
  </si>
  <si>
    <t>初回面談</t>
    <rPh sb="0" eb="2">
      <t>ショカイ</t>
    </rPh>
    <rPh sb="2" eb="4">
      <t>メンダン</t>
    </rPh>
    <phoneticPr fontId="2"/>
  </si>
  <si>
    <t>実績評価</t>
    <rPh sb="0" eb="4">
      <t>ジッセキヒョウカ</t>
    </rPh>
    <phoneticPr fontId="2"/>
  </si>
  <si>
    <t>実績評価</t>
    <rPh sb="0" eb="2">
      <t>ジッセキ</t>
    </rPh>
    <rPh sb="2" eb="4">
      <t>ヒョウカ</t>
    </rPh>
    <phoneticPr fontId="2"/>
  </si>
  <si>
    <t>認知症の者</t>
    <rPh sb="0" eb="2">
      <t>ニンチ</t>
    </rPh>
    <rPh sb="2" eb="3">
      <t>ショウ</t>
    </rPh>
    <rPh sb="4" eb="5">
      <t>モノ</t>
    </rPh>
    <phoneticPr fontId="2"/>
  </si>
  <si>
    <t>がん以外の疾患であった者</t>
    <rPh sb="2" eb="4">
      <t>イガイ</t>
    </rPh>
    <rPh sb="5" eb="7">
      <t>シッカン</t>
    </rPh>
    <rPh sb="11" eb="12">
      <t>モノ</t>
    </rPh>
    <phoneticPr fontId="2"/>
  </si>
  <si>
    <t>受診者数
（年度中）</t>
    <rPh sb="0" eb="4">
      <t>ジュシンシャスウ</t>
    </rPh>
    <rPh sb="6" eb="8">
      <t>ネンド</t>
    </rPh>
    <rPh sb="8" eb="9">
      <t>チュウ</t>
    </rPh>
    <phoneticPr fontId="2"/>
  </si>
  <si>
    <t>資料　地域保健・健康増進事業報告</t>
    <rPh sb="0" eb="2">
      <t>シリョウ</t>
    </rPh>
    <rPh sb="3" eb="5">
      <t>チイキ</t>
    </rPh>
    <rPh sb="5" eb="7">
      <t>ホケン</t>
    </rPh>
    <rPh sb="8" eb="10">
      <t>ケンコウ</t>
    </rPh>
    <rPh sb="10" eb="12">
      <t>ゾウシン</t>
    </rPh>
    <rPh sb="12" eb="14">
      <t>ジギョウ</t>
    </rPh>
    <phoneticPr fontId="2"/>
  </si>
  <si>
    <t>細胞診の判定人数</t>
    <rPh sb="0" eb="2">
      <t>サイボウ</t>
    </rPh>
    <rPh sb="2" eb="3">
      <t>シン</t>
    </rPh>
    <rPh sb="4" eb="6">
      <t>ハンテイ</t>
    </rPh>
    <rPh sb="6" eb="8">
      <t>ニンズウ</t>
    </rPh>
    <phoneticPr fontId="2"/>
  </si>
  <si>
    <t>精検不要</t>
    <rPh sb="0" eb="2">
      <t>セイケン</t>
    </rPh>
    <rPh sb="2" eb="4">
      <t>フヨウ</t>
    </rPh>
    <phoneticPr fontId="2"/>
  </si>
  <si>
    <t>要精検
（１）</t>
    <rPh sb="0" eb="1">
      <t>ヨウ</t>
    </rPh>
    <rPh sb="1" eb="3">
      <t>セイケン</t>
    </rPh>
    <phoneticPr fontId="2"/>
  </si>
  <si>
    <t>要精検
（２）</t>
    <rPh sb="0" eb="1">
      <t>ヨウ</t>
    </rPh>
    <rPh sb="1" eb="3">
      <t>セイケン</t>
    </rPh>
    <phoneticPr fontId="2"/>
  </si>
  <si>
    <t>判定不能</t>
    <rPh sb="0" eb="2">
      <t>ハンテイ</t>
    </rPh>
    <rPh sb="2" eb="4">
      <t>フノウ</t>
    </rPh>
    <phoneticPr fontId="2"/>
  </si>
  <si>
    <t>年度内に
全て終了</t>
    <rPh sb="0" eb="3">
      <t>ネンドナイ</t>
    </rPh>
    <rPh sb="5" eb="6">
      <t>スベ</t>
    </rPh>
    <rPh sb="7" eb="9">
      <t>シュウリョウ</t>
    </rPh>
    <phoneticPr fontId="2"/>
  </si>
  <si>
    <t>第５５－１表　健康増進事業（肝炎ウイルス検診）</t>
    <rPh sb="7" eb="9">
      <t>ケンコウ</t>
    </rPh>
    <rPh sb="9" eb="11">
      <t>ゾウシン</t>
    </rPh>
    <rPh sb="14" eb="16">
      <t>カンエン</t>
    </rPh>
    <phoneticPr fontId="2"/>
  </si>
  <si>
    <t>がんの疑いのある者または未確定</t>
    <rPh sb="3" eb="4">
      <t>ウタガ</t>
    </rPh>
    <rPh sb="8" eb="9">
      <t>モノ</t>
    </rPh>
    <rPh sb="12" eb="15">
      <t>ミカクテイ</t>
    </rPh>
    <phoneticPr fontId="2"/>
  </si>
  <si>
    <t>第４６－２表　健康増進事業（保健指導利用区分別延人員・利用人員）</t>
    <rPh sb="0" eb="1">
      <t>ダイ</t>
    </rPh>
    <rPh sb="5" eb="6">
      <t>ヒョウ</t>
    </rPh>
    <rPh sb="7" eb="9">
      <t>ケンコウ</t>
    </rPh>
    <rPh sb="9" eb="11">
      <t>ゾウシン</t>
    </rPh>
    <rPh sb="11" eb="13">
      <t>ジギョウ</t>
    </rPh>
    <rPh sb="14" eb="16">
      <t>ホケン</t>
    </rPh>
    <rPh sb="16" eb="18">
      <t>シドウ</t>
    </rPh>
    <rPh sb="18" eb="20">
      <t>リヨウ</t>
    </rPh>
    <rPh sb="20" eb="22">
      <t>クブン</t>
    </rPh>
    <rPh sb="22" eb="23">
      <t>ベツ</t>
    </rPh>
    <rPh sb="23" eb="26">
      <t>ノベジンイン</t>
    </rPh>
    <rPh sb="27" eb="29">
      <t>リヨウ</t>
    </rPh>
    <rPh sb="29" eb="31">
      <t>ジンイン</t>
    </rPh>
    <phoneticPr fontId="2"/>
  </si>
  <si>
    <t>精密検査受診者</t>
    <rPh sb="0" eb="2">
      <t>セイミツ</t>
    </rPh>
    <rPh sb="2" eb="4">
      <t>ケンサ</t>
    </rPh>
    <rPh sb="4" eb="7">
      <t>ジュシンシャ</t>
    </rPh>
    <phoneticPr fontId="2"/>
  </si>
  <si>
    <t>精密受診者</t>
    <rPh sb="0" eb="2">
      <t>セイミツ</t>
    </rPh>
    <rPh sb="2" eb="5">
      <t>ジュシンシャ</t>
    </rPh>
    <phoneticPr fontId="2"/>
  </si>
  <si>
    <t>要精密
検査者数
（年度中）</t>
    <rPh sb="0" eb="1">
      <t>ヨウ</t>
    </rPh>
    <rPh sb="1" eb="3">
      <t>セイミツ</t>
    </rPh>
    <rPh sb="4" eb="7">
      <t>ケンサシャ</t>
    </rPh>
    <rPh sb="7" eb="8">
      <t>スウ</t>
    </rPh>
    <rPh sb="10" eb="12">
      <t>ネンド</t>
    </rPh>
    <rPh sb="12" eb="13">
      <t>チュウ</t>
    </rPh>
    <phoneticPr fontId="2"/>
  </si>
  <si>
    <t>第４６－１表　健康増進事業（主な検査項目別の受診者数及び検査結果別人員）</t>
    <rPh sb="0" eb="1">
      <t>ダイ</t>
    </rPh>
    <rPh sb="5" eb="6">
      <t>ヒョウ</t>
    </rPh>
    <rPh sb="7" eb="9">
      <t>ケンコウ</t>
    </rPh>
    <rPh sb="9" eb="11">
      <t>ゾウシン</t>
    </rPh>
    <rPh sb="11" eb="13">
      <t>ジギョウ</t>
    </rPh>
    <rPh sb="14" eb="15">
      <t>オモ</t>
    </rPh>
    <rPh sb="16" eb="18">
      <t>ケンサ</t>
    </rPh>
    <rPh sb="18" eb="21">
      <t>コウモクベツ</t>
    </rPh>
    <rPh sb="22" eb="26">
      <t>ジュシンシャスウ</t>
    </rPh>
    <rPh sb="26" eb="27">
      <t>オヨ</t>
    </rPh>
    <rPh sb="28" eb="30">
      <t>ケンサ</t>
    </rPh>
    <rPh sb="30" eb="32">
      <t>ケッカ</t>
    </rPh>
    <rPh sb="32" eb="34">
      <t>ベツジン</t>
    </rPh>
    <rPh sb="34" eb="35">
      <t>イン</t>
    </rPh>
    <phoneticPr fontId="2"/>
  </si>
  <si>
    <t>精密検査受診の有無別人員</t>
    <rPh sb="2" eb="4">
      <t>ケンサ</t>
    </rPh>
    <rPh sb="4" eb="6">
      <t>ジュシン</t>
    </rPh>
    <phoneticPr fontId="2"/>
  </si>
  <si>
    <t>早期がんのうち粘膜内がん</t>
    <rPh sb="0" eb="2">
      <t>ソウキ</t>
    </rPh>
    <rPh sb="7" eb="9">
      <t>ネンマク</t>
    </rPh>
    <rPh sb="9" eb="10">
      <t>ナイ</t>
    </rPh>
    <phoneticPr fontId="2"/>
  </si>
  <si>
    <t>精密検査受診の有無別人員</t>
    <rPh sb="0" eb="2">
      <t>セイミツ</t>
    </rPh>
    <rPh sb="2" eb="4">
      <t>ケンサ</t>
    </rPh>
    <rPh sb="4" eb="6">
      <t>ジュシン</t>
    </rPh>
    <rPh sb="7" eb="9">
      <t>ウム</t>
    </rPh>
    <rPh sb="9" eb="10">
      <t>ベツ</t>
    </rPh>
    <rPh sb="10" eb="12">
      <t>ジンイン</t>
    </rPh>
    <phoneticPr fontId="2"/>
  </si>
  <si>
    <t>管理栄養士及び栄養士</t>
    <rPh sb="0" eb="2">
      <t>カンリ</t>
    </rPh>
    <rPh sb="2" eb="5">
      <t>エイヨウシ</t>
    </rPh>
    <rPh sb="5" eb="6">
      <t>オヨ</t>
    </rPh>
    <rPh sb="7" eb="10">
      <t>エイヨウシ</t>
    </rPh>
    <phoneticPr fontId="2"/>
  </si>
  <si>
    <t>第４５表　健康増進事業（健康診査）</t>
    <rPh sb="0" eb="1">
      <t>ダイ</t>
    </rPh>
    <rPh sb="3" eb="4">
      <t>ヒョウ</t>
    </rPh>
    <rPh sb="5" eb="7">
      <t>ケンコウ</t>
    </rPh>
    <rPh sb="7" eb="9">
      <t>ゾウシン</t>
    </rPh>
    <rPh sb="9" eb="11">
      <t>ジギョウ</t>
    </rPh>
    <rPh sb="12" eb="14">
      <t>ケンコウ</t>
    </rPh>
    <rPh sb="14" eb="16">
      <t>シンサ</t>
    </rPh>
    <phoneticPr fontId="2"/>
  </si>
  <si>
    <t>指導区分別実人員</t>
    <phoneticPr fontId="2"/>
  </si>
  <si>
    <t>要精検者</t>
    <phoneticPr fontId="2"/>
  </si>
  <si>
    <t>要指導者</t>
    <phoneticPr fontId="2"/>
  </si>
  <si>
    <t>早期がんのうち非浸潤がん</t>
    <rPh sb="0" eb="2">
      <t>ソウキ</t>
    </rPh>
    <rPh sb="7" eb="8">
      <t>ヒ</t>
    </rPh>
    <rPh sb="8" eb="10">
      <t>シンジュン</t>
    </rPh>
    <phoneticPr fontId="2"/>
  </si>
  <si>
    <t>判定④</t>
    <rPh sb="0" eb="2">
      <t>ハンテイ</t>
    </rPh>
    <phoneticPr fontId="2"/>
  </si>
  <si>
    <t>判定⑤</t>
    <rPh sb="0" eb="2">
      <t>ハンテイ</t>
    </rPh>
    <phoneticPr fontId="2"/>
  </si>
  <si>
    <t>４０歳検診以外の対象者への検診</t>
    <rPh sb="2" eb="3">
      <t>サイ</t>
    </rPh>
    <rPh sb="3" eb="5">
      <t>ケンシン</t>
    </rPh>
    <rPh sb="5" eb="7">
      <t>イガイ</t>
    </rPh>
    <rPh sb="8" eb="11">
      <t>タイショウシャ</t>
    </rPh>
    <rPh sb="13" eb="15">
      <t>ケンシン</t>
    </rPh>
    <phoneticPr fontId="2"/>
  </si>
  <si>
    <t>注１　　（ア）：「健康増進事業実施要領」第２の３の（２）の③のアの（ア）に該当する者を計上すること。</t>
    <rPh sb="0" eb="1">
      <t>チュウ</t>
    </rPh>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2"/>
  </si>
  <si>
    <t>注   本表は、健康増進法施行規則第4条の２に基づく健康診査</t>
    <rPh sb="0" eb="1">
      <t>チュウ</t>
    </rPh>
    <phoneticPr fontId="2"/>
  </si>
  <si>
    <t>受診者数</t>
    <rPh sb="0" eb="3">
      <t>ジュシンシャ</t>
    </rPh>
    <rPh sb="3" eb="4">
      <t>スウ</t>
    </rPh>
    <phoneticPr fontId="2"/>
  </si>
  <si>
    <t>マンモグラフィの判定別人数</t>
    <rPh sb="8" eb="10">
      <t>ハンテイ</t>
    </rPh>
    <rPh sb="10" eb="11">
      <t>ベツ</t>
    </rPh>
    <rPh sb="11" eb="13">
      <t>ニンズウ</t>
    </rPh>
    <phoneticPr fontId="2"/>
  </si>
  <si>
    <t>精密検査受診の有無別人数</t>
    <rPh sb="0" eb="2">
      <t>セイミツ</t>
    </rPh>
    <rPh sb="2" eb="4">
      <t>ケンサ</t>
    </rPh>
    <rPh sb="4" eb="6">
      <t>ジュシン</t>
    </rPh>
    <rPh sb="7" eb="9">
      <t>ウム</t>
    </rPh>
    <rPh sb="9" eb="10">
      <t>ベツ</t>
    </rPh>
    <rPh sb="10" eb="12">
      <t>ニンズウ</t>
    </rPh>
    <phoneticPr fontId="2"/>
  </si>
  <si>
    <t>Ｂ型肝炎ウイルス検診</t>
    <rPh sb="1" eb="2">
      <t>ガタ</t>
    </rPh>
    <rPh sb="2" eb="4">
      <t>カンエン</t>
    </rPh>
    <rPh sb="8" eb="10">
      <t>ケンシン</t>
    </rPh>
    <phoneticPr fontId="2"/>
  </si>
  <si>
    <t>Ｃ型肝炎ウイルス検診</t>
    <rPh sb="1" eb="2">
      <t>ガタ</t>
    </rPh>
    <rPh sb="2" eb="4">
      <t>カンエン</t>
    </rPh>
    <rPh sb="8" eb="10">
      <t>ケンシン</t>
    </rPh>
    <phoneticPr fontId="2"/>
  </si>
  <si>
    <t>受診率（％）</t>
    <rPh sb="0" eb="3">
      <t>ジュシンリツ</t>
    </rPh>
    <phoneticPr fontId="2"/>
  </si>
  <si>
    <t>ａ</t>
    <phoneticPr fontId="2"/>
  </si>
  <si>
    <t>ｂ</t>
    <phoneticPr fontId="2"/>
  </si>
  <si>
    <t>ｂ／ａ</t>
    <phoneticPr fontId="2"/>
  </si>
  <si>
    <t>子宮頸がん検診</t>
    <rPh sb="0" eb="2">
      <t>シキュウ</t>
    </rPh>
    <rPh sb="2" eb="3">
      <t>ケイ</t>
    </rPh>
    <rPh sb="5" eb="7">
      <t>ケンシン</t>
    </rPh>
    <phoneticPr fontId="2"/>
  </si>
  <si>
    <t>乳がん検診</t>
    <rPh sb="0" eb="1">
      <t>ニュウ</t>
    </rPh>
    <rPh sb="3" eb="5">
      <t>ケンシン</t>
    </rPh>
    <phoneticPr fontId="2"/>
  </si>
  <si>
    <t>ｃ</t>
    <phoneticPr fontId="2"/>
  </si>
  <si>
    <t>ｄ</t>
    <phoneticPr fontId="2"/>
  </si>
  <si>
    <t>当該年度
受診者数</t>
    <rPh sb="0" eb="2">
      <t>トウガイ</t>
    </rPh>
    <rPh sb="2" eb="4">
      <t>ネンド</t>
    </rPh>
    <rPh sb="5" eb="8">
      <t>ジュシンシャ</t>
    </rPh>
    <rPh sb="8" eb="9">
      <t>スウ</t>
    </rPh>
    <phoneticPr fontId="2"/>
  </si>
  <si>
    <t>前年度
受診者数</t>
    <rPh sb="0" eb="3">
      <t>ゼンネンド</t>
    </rPh>
    <rPh sb="4" eb="7">
      <t>ジュシンシャ</t>
    </rPh>
    <rPh sb="7" eb="8">
      <t>スウ</t>
    </rPh>
    <phoneticPr fontId="2"/>
  </si>
  <si>
    <t>２年連続
受診者数</t>
    <rPh sb="1" eb="2">
      <t>ネン</t>
    </rPh>
    <rPh sb="2" eb="4">
      <t>レンゾク</t>
    </rPh>
    <rPh sb="5" eb="8">
      <t>ジュシンシャ</t>
    </rPh>
    <rPh sb="8" eb="9">
      <t>スウ</t>
    </rPh>
    <phoneticPr fontId="2"/>
  </si>
  <si>
    <t>40～69歳の対象者数・受診者数・受診率</t>
    <rPh sb="5" eb="6">
      <t>サイ</t>
    </rPh>
    <rPh sb="7" eb="10">
      <t>タイショウシャ</t>
    </rPh>
    <rPh sb="10" eb="11">
      <t>スウ</t>
    </rPh>
    <rPh sb="12" eb="15">
      <t>ジュシンシャ</t>
    </rPh>
    <rPh sb="15" eb="16">
      <t>スウ</t>
    </rPh>
    <rPh sb="17" eb="19">
      <t>ジュシン</t>
    </rPh>
    <rPh sb="19" eb="20">
      <t>リツ</t>
    </rPh>
    <phoneticPr fontId="2"/>
  </si>
  <si>
    <t>受診率（％）</t>
    <rPh sb="0" eb="2">
      <t>ジュシン</t>
    </rPh>
    <rPh sb="2" eb="3">
      <t>リツ</t>
    </rPh>
    <phoneticPr fontId="2"/>
  </si>
  <si>
    <t>受診者数</t>
    <rPh sb="0" eb="2">
      <t>ジュシン</t>
    </rPh>
    <rPh sb="2" eb="3">
      <t>モノ</t>
    </rPh>
    <rPh sb="3" eb="4">
      <t>スウ</t>
    </rPh>
    <phoneticPr fontId="2"/>
  </si>
  <si>
    <t>注　受診率の算定対象年齢を、「がん対策推進基本計画」（平成24年6月8日閣議決定）に基づき、40～69歳までとした。</t>
    <rPh sb="51" eb="52">
      <t>サイ</t>
    </rPh>
    <phoneticPr fontId="2"/>
  </si>
  <si>
    <t>第５３－２表　健康増進事業（子宮頸がん検診受診率）</t>
    <rPh sb="7" eb="9">
      <t>ケンコウ</t>
    </rPh>
    <rPh sb="9" eb="11">
      <t>ゾウシン</t>
    </rPh>
    <rPh sb="14" eb="16">
      <t>シキュウ</t>
    </rPh>
    <rPh sb="16" eb="17">
      <t>ケイ</t>
    </rPh>
    <rPh sb="21" eb="23">
      <t>ジュシン</t>
    </rPh>
    <rPh sb="23" eb="24">
      <t>リツ</t>
    </rPh>
    <phoneticPr fontId="2"/>
  </si>
  <si>
    <t>第５４－２表　健康増進事業（乳がん検診受診率）</t>
    <rPh sb="7" eb="9">
      <t>ケンコウ</t>
    </rPh>
    <rPh sb="9" eb="11">
      <t>ゾウシン</t>
    </rPh>
    <rPh sb="14" eb="15">
      <t>ニュウ</t>
    </rPh>
    <rPh sb="17" eb="19">
      <t>ケンシン</t>
    </rPh>
    <rPh sb="19" eb="21">
      <t>ジュシン</t>
    </rPh>
    <rPh sb="21" eb="22">
      <t>リツ</t>
    </rPh>
    <phoneticPr fontId="2"/>
  </si>
  <si>
    <t>子宮頸がん</t>
    <rPh sb="0" eb="2">
      <t>シキュウ</t>
    </rPh>
    <rPh sb="2" eb="3">
      <t>クビ</t>
    </rPh>
    <phoneticPr fontId="2"/>
  </si>
  <si>
    <t>服薬中のため保健指導の対象から除外した者</t>
    <rPh sb="0" eb="2">
      <t>フクヤク</t>
    </rPh>
    <rPh sb="2" eb="3">
      <t>チュウ</t>
    </rPh>
    <rPh sb="6" eb="8">
      <t>ホケン</t>
    </rPh>
    <rPh sb="8" eb="10">
      <t>シドウ</t>
    </rPh>
    <rPh sb="11" eb="13">
      <t>タイショウ</t>
    </rPh>
    <rPh sb="15" eb="17">
      <t>ジョガイ</t>
    </rPh>
    <rPh sb="19" eb="20">
      <t>モノ</t>
    </rPh>
    <phoneticPr fontId="2"/>
  </si>
  <si>
    <t>問診者数</t>
    <rPh sb="0" eb="2">
      <t>モンシン</t>
    </rPh>
    <rPh sb="2" eb="3">
      <t>シャ</t>
    </rPh>
    <rPh sb="3" eb="4">
      <t>スウ</t>
    </rPh>
    <phoneticPr fontId="2"/>
  </si>
  <si>
    <t>適正</t>
    <rPh sb="0" eb="2">
      <t>テキセイ</t>
    </rPh>
    <phoneticPr fontId="2"/>
  </si>
  <si>
    <t>不適正</t>
    <rPh sb="0" eb="3">
      <t>フテキセイ</t>
    </rPh>
    <phoneticPr fontId="2"/>
  </si>
  <si>
    <t>CIN3またはAISであった者</t>
    <rPh sb="14" eb="15">
      <t>モノ</t>
    </rPh>
    <phoneticPr fontId="2"/>
  </si>
  <si>
    <t>CIN2であった者</t>
    <rPh sb="8" eb="9">
      <t>モノ</t>
    </rPh>
    <phoneticPr fontId="2"/>
  </si>
  <si>
    <t>CIN1であった者</t>
    <rPh sb="8" eb="9">
      <t>モノ</t>
    </rPh>
    <phoneticPr fontId="2"/>
  </si>
  <si>
    <t>腺異形成であった者</t>
    <rPh sb="0" eb="1">
      <t>セン</t>
    </rPh>
    <rPh sb="1" eb="4">
      <t>イケイセイ</t>
    </rPh>
    <rPh sb="8" eb="9">
      <t>モノ</t>
    </rPh>
    <phoneticPr fontId="2"/>
  </si>
  <si>
    <t>胃部エックス線検査</t>
    <rPh sb="0" eb="1">
      <t>イ</t>
    </rPh>
    <rPh sb="1" eb="2">
      <t>ブ</t>
    </rPh>
    <rPh sb="6" eb="7">
      <t>セン</t>
    </rPh>
    <rPh sb="7" eb="9">
      <t>ケンサ</t>
    </rPh>
    <phoneticPr fontId="2"/>
  </si>
  <si>
    <t>個別健診</t>
    <rPh sb="0" eb="2">
      <t>コベツ</t>
    </rPh>
    <rPh sb="2" eb="4">
      <t>ケンシン</t>
    </rPh>
    <phoneticPr fontId="2"/>
  </si>
  <si>
    <t>胃内視鏡検査</t>
    <rPh sb="0" eb="1">
      <t>イ</t>
    </rPh>
    <rPh sb="1" eb="4">
      <t>ナイシキョウ</t>
    </rPh>
    <rPh sb="4" eb="6">
      <t>ケンサ</t>
    </rPh>
    <phoneticPr fontId="2"/>
  </si>
  <si>
    <t>受診者数（年度内）</t>
    <rPh sb="0" eb="2">
      <t>ジュシン</t>
    </rPh>
    <rPh sb="2" eb="3">
      <t>シャ</t>
    </rPh>
    <rPh sb="3" eb="4">
      <t>スウ</t>
    </rPh>
    <rPh sb="5" eb="8">
      <t>ネンドナイ</t>
    </rPh>
    <phoneticPr fontId="2"/>
  </si>
  <si>
    <t>受診者数（年度内）</t>
    <phoneticPr fontId="2"/>
  </si>
  <si>
    <t>2年連続受診者数（年度内）</t>
    <rPh sb="1" eb="2">
      <t>ネン</t>
    </rPh>
    <rPh sb="2" eb="4">
      <t>レンゾク</t>
    </rPh>
    <rPh sb="4" eb="7">
      <t>ジュシンシャ</t>
    </rPh>
    <rPh sb="7" eb="8">
      <t>スウ</t>
    </rPh>
    <rPh sb="9" eb="12">
      <t>ネンドナイ</t>
    </rPh>
    <phoneticPr fontId="2"/>
  </si>
  <si>
    <t>がん及びCIN（異形成等）以外の疾患であった者</t>
    <rPh sb="2" eb="3">
      <t>オヨ</t>
    </rPh>
    <rPh sb="8" eb="9">
      <t>イ</t>
    </rPh>
    <rPh sb="9" eb="12">
      <t>ケイセイナド</t>
    </rPh>
    <rPh sb="13" eb="15">
      <t>イガイ</t>
    </rPh>
    <rPh sb="16" eb="18">
      <t>シッカン</t>
    </rPh>
    <rPh sb="22" eb="23">
      <t>モノ</t>
    </rPh>
    <phoneticPr fontId="2"/>
  </si>
  <si>
    <t>　</t>
    <phoneticPr fontId="2"/>
  </si>
  <si>
    <t>注　受診率の算定対象年齢を、「がん対策推進基本計画」（平成24年6月８日閣議決定）に基づき、40～69歳までとした。</t>
    <rPh sb="0" eb="1">
      <t>チュウ</t>
    </rPh>
    <rPh sb="2" eb="5">
      <t>ジュシンリツ</t>
    </rPh>
    <rPh sb="6" eb="8">
      <t>サンテイ</t>
    </rPh>
    <rPh sb="8" eb="10">
      <t>タイショウ</t>
    </rPh>
    <rPh sb="10" eb="12">
      <t>ネンレイ</t>
    </rPh>
    <rPh sb="17" eb="19">
      <t>タイサク</t>
    </rPh>
    <rPh sb="19" eb="21">
      <t>スイシン</t>
    </rPh>
    <rPh sb="21" eb="23">
      <t>キホン</t>
    </rPh>
    <rPh sb="23" eb="25">
      <t>ケイカク</t>
    </rPh>
    <rPh sb="27" eb="29">
      <t>ヘイセイ</t>
    </rPh>
    <rPh sb="31" eb="32">
      <t>ネン</t>
    </rPh>
    <rPh sb="33" eb="34">
      <t>ガツ</t>
    </rPh>
    <rPh sb="35" eb="36">
      <t>ニチ</t>
    </rPh>
    <rPh sb="36" eb="38">
      <t>カクギ</t>
    </rPh>
    <rPh sb="38" eb="40">
      <t>ケッテイ</t>
    </rPh>
    <rPh sb="42" eb="43">
      <t>モト</t>
    </rPh>
    <phoneticPr fontId="2"/>
  </si>
  <si>
    <t>　　</t>
    <phoneticPr fontId="2"/>
  </si>
  <si>
    <t>注　受診率の算定対象年齢を、「がん対策推進基本計画」（平成24年6月8日閣議決定）に基づき、40～69歳までとした。　</t>
    <rPh sb="42" eb="43">
      <t>モト</t>
    </rPh>
    <phoneticPr fontId="2"/>
  </si>
  <si>
    <t>注　受診率の算定対象年齢を、「がん対策推進基本計画」（平成24年6月8日閣議決定）に基づき20歳から69歳までとした。　</t>
    <phoneticPr fontId="2"/>
  </si>
  <si>
    <t>帯広市</t>
    <rPh sb="0" eb="3">
      <t>オビヒロシ</t>
    </rPh>
    <phoneticPr fontId="2"/>
  </si>
  <si>
    <t>音更町</t>
    <rPh sb="0" eb="3">
      <t>オトフケチョウ</t>
    </rPh>
    <phoneticPr fontId="2"/>
  </si>
  <si>
    <t>士幌町</t>
    <rPh sb="0" eb="3">
      <t>シホロチョウ</t>
    </rPh>
    <phoneticPr fontId="2"/>
  </si>
  <si>
    <t>上士幌町</t>
    <rPh sb="0" eb="4">
      <t>カミシホロチョウ</t>
    </rPh>
    <phoneticPr fontId="2"/>
  </si>
  <si>
    <t>鹿追町</t>
    <rPh sb="0" eb="3">
      <t>シカオイチョウ</t>
    </rPh>
    <phoneticPr fontId="2"/>
  </si>
  <si>
    <t>新得町</t>
    <rPh sb="0" eb="3">
      <t>シントクチョウ</t>
    </rPh>
    <phoneticPr fontId="2"/>
  </si>
  <si>
    <t>清水町</t>
    <rPh sb="0" eb="3">
      <t>シミズチョウ</t>
    </rPh>
    <phoneticPr fontId="2"/>
  </si>
  <si>
    <t>芽室町</t>
    <rPh sb="0" eb="3">
      <t>メムロチョウ</t>
    </rPh>
    <phoneticPr fontId="2"/>
  </si>
  <si>
    <t>更別村</t>
    <rPh sb="0" eb="3">
      <t>サラベツムラ</t>
    </rPh>
    <phoneticPr fontId="2"/>
  </si>
  <si>
    <t>大樹町</t>
    <rPh sb="0" eb="3">
      <t>タイキチョウ</t>
    </rPh>
    <phoneticPr fontId="2"/>
  </si>
  <si>
    <t>広尾町</t>
    <rPh sb="0" eb="3">
      <t>ヒロオチョウ</t>
    </rPh>
    <phoneticPr fontId="2"/>
  </si>
  <si>
    <t>幕別町</t>
    <rPh sb="0" eb="3">
      <t>マクベツチョウ</t>
    </rPh>
    <phoneticPr fontId="2"/>
  </si>
  <si>
    <t>池田町</t>
    <rPh sb="0" eb="3">
      <t>イケダチョウ</t>
    </rPh>
    <phoneticPr fontId="2"/>
  </si>
  <si>
    <t>豊頃町</t>
    <rPh sb="0" eb="3">
      <t>トヨコロチョウ</t>
    </rPh>
    <phoneticPr fontId="2"/>
  </si>
  <si>
    <t>本別町</t>
    <rPh sb="0" eb="3">
      <t>ホンベツチョウ</t>
    </rPh>
    <phoneticPr fontId="2"/>
  </si>
  <si>
    <t>足寄町</t>
    <rPh sb="0" eb="3">
      <t>アショロチョウ</t>
    </rPh>
    <phoneticPr fontId="2"/>
  </si>
  <si>
    <t>陸別町</t>
    <rPh sb="0" eb="3">
      <t>リクベツチョウ</t>
    </rPh>
    <phoneticPr fontId="2"/>
  </si>
  <si>
    <t>浦幌町</t>
    <rPh sb="0" eb="3">
      <t>ウラホロチョウ</t>
    </rPh>
    <phoneticPr fontId="2"/>
  </si>
  <si>
    <t>帯広保健所</t>
    <rPh sb="0" eb="2">
      <t>オビヒロ</t>
    </rPh>
    <phoneticPr fontId="2"/>
  </si>
  <si>
    <t>中札内村</t>
    <rPh sb="0" eb="4">
      <t>ナカサツナイムラ</t>
    </rPh>
    <phoneticPr fontId="2"/>
  </si>
  <si>
    <t>更別村</t>
    <rPh sb="0" eb="2">
      <t>サラベツ</t>
    </rPh>
    <rPh sb="2" eb="3">
      <t>ムラ</t>
    </rPh>
    <phoneticPr fontId="2"/>
  </si>
  <si>
    <t>-</t>
  </si>
  <si>
    <t>資料</t>
    <phoneticPr fontId="2"/>
  </si>
  <si>
    <t>地域保健・健康増進事業報告　</t>
    <rPh sb="0" eb="2">
      <t>チイキ</t>
    </rPh>
    <rPh sb="2" eb="4">
      <t>ホケン</t>
    </rPh>
    <rPh sb="5" eb="7">
      <t>ケンコウ</t>
    </rPh>
    <rPh sb="7" eb="9">
      <t>ゾウシン</t>
    </rPh>
    <phoneticPr fontId="2"/>
  </si>
  <si>
    <t>：特定健康診査及び健康増進法に基づく健康診査受診者のうち、検査結果から生活習慣病の発症予防等のため指導が必要な者で本年度中に指導を開始した実人員を教育内容別に計上すること。</t>
    <phoneticPr fontId="2"/>
  </si>
  <si>
    <t>：特定健康診査及び健康増進法に基づく健康診査受診者のうち、検査結果から生活習慣病の発症予防等のため個別健康教育等による指導が有効であると医師が認めた者で本年度中に指導を開始した実人員を教育内容別に計上すること。</t>
    <phoneticPr fontId="2"/>
  </si>
  <si>
    <t>注 (ｱ)</t>
    <rPh sb="0" eb="1">
      <t>チュウ</t>
    </rPh>
    <phoneticPr fontId="2"/>
  </si>
  <si>
    <t xml:space="preserve"> 　 (ｲ)</t>
    <phoneticPr fontId="2"/>
  </si>
  <si>
    <t>参加
延人員</t>
    <rPh sb="0" eb="2">
      <t>サンカ</t>
    </rPh>
    <rPh sb="3" eb="4">
      <t>ノ</t>
    </rPh>
    <rPh sb="4" eb="6">
      <t>ジンイン</t>
    </rPh>
    <phoneticPr fontId="2"/>
  </si>
  <si>
    <t>ロコモティブシンドローム
（運動器症候群）</t>
    <rPh sb="14" eb="17">
      <t>ウンドウキ</t>
    </rPh>
    <rPh sb="17" eb="20">
      <t>ショウコウグン</t>
    </rPh>
    <phoneticPr fontId="2"/>
  </si>
  <si>
    <t>慢性閉塞性肺疾患
（COPD）</t>
    <rPh sb="0" eb="2">
      <t>マンセイ</t>
    </rPh>
    <rPh sb="2" eb="5">
      <t>ヘイソクセイ</t>
    </rPh>
    <rPh sb="5" eb="8">
      <t>ハイシッカン</t>
    </rPh>
    <phoneticPr fontId="2"/>
  </si>
  <si>
    <t>被指導
延人員</t>
    <rPh sb="0" eb="1">
      <t>ヒ</t>
    </rPh>
    <rPh sb="1" eb="3">
      <t>シドウ</t>
    </rPh>
    <rPh sb="4" eb="5">
      <t>ノ</t>
    </rPh>
    <rPh sb="5" eb="7">
      <t>ジンイン</t>
    </rPh>
    <phoneticPr fontId="2"/>
  </si>
  <si>
    <t>総合健康相談</t>
    <rPh sb="0" eb="2">
      <t>ソウゴウ</t>
    </rPh>
    <rPh sb="2" eb="4">
      <t>ケンコウ</t>
    </rPh>
    <rPh sb="4" eb="5">
      <t>ソウ</t>
    </rPh>
    <rPh sb="5" eb="6">
      <t>ダン</t>
    </rPh>
    <phoneticPr fontId="2"/>
  </si>
  <si>
    <t>重 点 健 康 相 談</t>
    <rPh sb="0" eb="1">
      <t>シゲル</t>
    </rPh>
    <rPh sb="2" eb="3">
      <t>テン</t>
    </rPh>
    <rPh sb="4" eb="5">
      <t>ケン</t>
    </rPh>
    <rPh sb="6" eb="7">
      <t>ヤスシ</t>
    </rPh>
    <rPh sb="8" eb="9">
      <t>ソウ</t>
    </rPh>
    <rPh sb="10" eb="11">
      <t>ダン</t>
    </rPh>
    <phoneticPr fontId="2"/>
  </si>
  <si>
    <t>動機付け
支援</t>
    <rPh sb="0" eb="2">
      <t>ドウキ</t>
    </rPh>
    <rPh sb="2" eb="3">
      <t>ヅ</t>
    </rPh>
    <rPh sb="5" eb="7">
      <t>シエン</t>
    </rPh>
    <phoneticPr fontId="2"/>
  </si>
  <si>
    <t>積極的
支援</t>
    <rPh sb="0" eb="3">
      <t>セッキョクテキ</t>
    </rPh>
    <rPh sb="4" eb="6">
      <t>シエン</t>
    </rPh>
    <phoneticPr fontId="2"/>
  </si>
  <si>
    <t>詳細な項目
実施(再掲）</t>
    <rPh sb="0" eb="2">
      <t>ショウサイ</t>
    </rPh>
    <rPh sb="3" eb="5">
      <t>コウモク</t>
    </rPh>
    <rPh sb="6" eb="8">
      <t>ジッシ</t>
    </rPh>
    <rPh sb="9" eb="11">
      <t>サイケイ</t>
    </rPh>
    <phoneticPr fontId="2"/>
  </si>
  <si>
    <t>保健指導
非対象者</t>
    <rPh sb="0" eb="2">
      <t>ホケン</t>
    </rPh>
    <rPh sb="2" eb="4">
      <t>シドウ</t>
    </rPh>
    <rPh sb="5" eb="9">
      <t>ヒタイショウシャ</t>
    </rPh>
    <phoneticPr fontId="2"/>
  </si>
  <si>
    <t>訪問健康診査</t>
    <rPh sb="0" eb="2">
      <t>ホウモン</t>
    </rPh>
    <rPh sb="2" eb="3">
      <t>ケン</t>
    </rPh>
    <rPh sb="3" eb="4">
      <t>ヤスシ</t>
    </rPh>
    <rPh sb="4" eb="6">
      <t>シンサ</t>
    </rPh>
    <phoneticPr fontId="2"/>
  </si>
  <si>
    <t>介護家族訪問健康診査</t>
    <rPh sb="0" eb="2">
      <t>カイゴ</t>
    </rPh>
    <rPh sb="2" eb="4">
      <t>カゾク</t>
    </rPh>
    <rPh sb="4" eb="6">
      <t>ホウモン</t>
    </rPh>
    <rPh sb="6" eb="8">
      <t>ケンコウ</t>
    </rPh>
    <rPh sb="8" eb="10">
      <t>シンサ</t>
    </rPh>
    <phoneticPr fontId="2"/>
  </si>
  <si>
    <t>脂質異常個別健康教育対象者(イ)</t>
    <rPh sb="0" eb="2">
      <t>シシツ</t>
    </rPh>
    <rPh sb="2" eb="4">
      <t>イジョウ</t>
    </rPh>
    <rPh sb="4" eb="6">
      <t>コベツ</t>
    </rPh>
    <rPh sb="6" eb="8">
      <t>ケンコウ</t>
    </rPh>
    <rPh sb="8" eb="10">
      <t>キョウイク</t>
    </rPh>
    <rPh sb="10" eb="12">
      <t>タイショウ</t>
    </rPh>
    <rPh sb="12" eb="13">
      <t>シャ</t>
    </rPh>
    <phoneticPr fontId="2"/>
  </si>
  <si>
    <t>糖尿病個別健康教育対象者(イ)</t>
    <rPh sb="0" eb="3">
      <t>トウニョウビョウ</t>
    </rPh>
    <rPh sb="3" eb="5">
      <t>コベツ</t>
    </rPh>
    <rPh sb="5" eb="7">
      <t>ケンコウ</t>
    </rPh>
    <rPh sb="7" eb="9">
      <t>キョウイク</t>
    </rPh>
    <rPh sb="9" eb="11">
      <t>タイショウ</t>
    </rPh>
    <rPh sb="11" eb="12">
      <t>シャ</t>
    </rPh>
    <phoneticPr fontId="2"/>
  </si>
  <si>
    <t>糖尿病個別健康教育対象者(ア)</t>
    <rPh sb="0" eb="3">
      <t>トウニョウビョウ</t>
    </rPh>
    <rPh sb="3" eb="5">
      <t>コベツ</t>
    </rPh>
    <rPh sb="5" eb="7">
      <t>ケンコウ</t>
    </rPh>
    <rPh sb="7" eb="9">
      <t>キョウイク</t>
    </rPh>
    <rPh sb="9" eb="11">
      <t>タイショウ</t>
    </rPh>
    <rPh sb="11" eb="12">
      <t>シャ</t>
    </rPh>
    <phoneticPr fontId="2"/>
  </si>
  <si>
    <r>
      <t>血清クレアチニン検査(再掲</t>
    </r>
    <r>
      <rPr>
        <sz val="11"/>
        <rFont val="ＭＳ Ｐゴシック"/>
        <family val="3"/>
        <charset val="128"/>
      </rPr>
      <t>)</t>
    </r>
    <rPh sb="0" eb="2">
      <t>ケッセイ</t>
    </rPh>
    <rPh sb="8" eb="10">
      <t>ケンサ</t>
    </rPh>
    <rPh sb="11" eb="13">
      <t>サイケイ</t>
    </rPh>
    <phoneticPr fontId="2"/>
  </si>
  <si>
    <t>腎機能障害
(疑いを含む)</t>
    <rPh sb="0" eb="3">
      <t>ジンキノウ</t>
    </rPh>
    <rPh sb="3" eb="5">
      <t>ショウガイ</t>
    </rPh>
    <phoneticPr fontId="2"/>
  </si>
  <si>
    <t>貧血
(疑いを含む)</t>
    <rPh sb="0" eb="2">
      <t>ヒンケツ</t>
    </rPh>
    <rPh sb="4" eb="5">
      <t>ウタガ</t>
    </rPh>
    <rPh sb="7" eb="8">
      <t>フク</t>
    </rPh>
    <phoneticPr fontId="2"/>
  </si>
  <si>
    <t>肝疾患
(疑いを含む)</t>
    <rPh sb="0" eb="1">
      <t>キモ</t>
    </rPh>
    <rPh sb="1" eb="3">
      <t>シッカン</t>
    </rPh>
    <phoneticPr fontId="2"/>
  </si>
  <si>
    <t>高血圧症個別健康教育対象者(ア)</t>
    <rPh sb="0" eb="4">
      <t>コウケツアツショウ</t>
    </rPh>
    <rPh sb="4" eb="6">
      <t>コベツ</t>
    </rPh>
    <rPh sb="6" eb="8">
      <t>ケンコウ</t>
    </rPh>
    <rPh sb="8" eb="10">
      <t>キョウイク</t>
    </rPh>
    <rPh sb="10" eb="12">
      <t>タイショウ</t>
    </rPh>
    <rPh sb="12" eb="13">
      <t>シャ</t>
    </rPh>
    <phoneticPr fontId="2"/>
  </si>
  <si>
    <t>高血圧症個別健康教育対象者(イ)</t>
    <rPh sb="0" eb="4">
      <t>コウケツアツショウ</t>
    </rPh>
    <rPh sb="4" eb="6">
      <t>コベツ</t>
    </rPh>
    <rPh sb="6" eb="8">
      <t>ケンコウ</t>
    </rPh>
    <rPh sb="8" eb="10">
      <t>キョウイク</t>
    </rPh>
    <rPh sb="10" eb="12">
      <t>タイショウ</t>
    </rPh>
    <rPh sb="12" eb="13">
      <t>シャ</t>
    </rPh>
    <phoneticPr fontId="2"/>
  </si>
  <si>
    <t>脂質異常個別健康教育対象者(ア)</t>
    <rPh sb="0" eb="2">
      <t>シシツ</t>
    </rPh>
    <rPh sb="2" eb="4">
      <t>イジョウ</t>
    </rPh>
    <rPh sb="4" eb="6">
      <t>コベツ</t>
    </rPh>
    <rPh sb="6" eb="8">
      <t>ケンコウ</t>
    </rPh>
    <rPh sb="8" eb="10">
      <t>キョウイク</t>
    </rPh>
    <rPh sb="10" eb="12">
      <t>タイショウ</t>
    </rPh>
    <rPh sb="12" eb="13">
      <t>シャ</t>
    </rPh>
    <phoneticPr fontId="2"/>
  </si>
  <si>
    <t>うちアルコール性(疑いを含む)(再掲)</t>
    <rPh sb="7" eb="8">
      <t>セイ</t>
    </rPh>
    <rPh sb="9" eb="10">
      <t>ウタガ</t>
    </rPh>
    <rPh sb="12" eb="13">
      <t>フク</t>
    </rPh>
    <rPh sb="16" eb="18">
      <t>サイケイ</t>
    </rPh>
    <phoneticPr fontId="2"/>
  </si>
  <si>
    <t>教育を
開始した者</t>
    <rPh sb="0" eb="2">
      <t>キョウイク</t>
    </rPh>
    <rPh sb="4" eb="6">
      <t>カイシ</t>
    </rPh>
    <rPh sb="8" eb="9">
      <t>モノ</t>
    </rPh>
    <phoneticPr fontId="2"/>
  </si>
  <si>
    <t>教育を
終了した者</t>
    <rPh sb="0" eb="2">
      <t>キョウイク</t>
    </rPh>
    <rPh sb="4" eb="6">
      <t>シュウリョウ</t>
    </rPh>
    <rPh sb="8" eb="9">
      <t>モノ</t>
    </rPh>
    <phoneticPr fontId="2"/>
  </si>
  <si>
    <t>年度を越えて保健
指導を行う場合</t>
    <rPh sb="0" eb="2">
      <t>ネンド</t>
    </rPh>
    <rPh sb="3" eb="4">
      <t>コ</t>
    </rPh>
    <rPh sb="6" eb="8">
      <t>ホケン</t>
    </rPh>
    <rPh sb="9" eb="11">
      <t>シドウ</t>
    </rPh>
    <rPh sb="12" eb="13">
      <t>オコナ</t>
    </rPh>
    <rPh sb="14" eb="16">
      <t>バアイ</t>
    </rPh>
    <phoneticPr fontId="2"/>
  </si>
  <si>
    <t>利用
実人員</t>
    <rPh sb="0" eb="2">
      <t>リヨウ</t>
    </rPh>
    <rPh sb="3" eb="6">
      <t>ジツジンイン</t>
    </rPh>
    <phoneticPr fontId="2"/>
  </si>
  <si>
    <t>継続的
支援</t>
    <rPh sb="0" eb="3">
      <t>ケイゾクテキ</t>
    </rPh>
    <rPh sb="4" eb="6">
      <t>シエン</t>
    </rPh>
    <phoneticPr fontId="2"/>
  </si>
  <si>
    <r>
      <t>受診者</t>
    </r>
    <r>
      <rPr>
        <sz val="9"/>
        <rFont val="ＭＳ Ｐゴシック"/>
        <family val="3"/>
        <charset val="128"/>
      </rPr>
      <t xml:space="preserve">
(女)</t>
    </r>
    <rPh sb="0" eb="1">
      <t>ウケ</t>
    </rPh>
    <rPh sb="1" eb="2">
      <t>ミ</t>
    </rPh>
    <rPh sb="2" eb="3">
      <t>モノ</t>
    </rPh>
    <rPh sb="5" eb="6">
      <t>オンナ</t>
    </rPh>
    <phoneticPr fontId="2"/>
  </si>
  <si>
    <t>歯科
衛生士</t>
    <rPh sb="0" eb="2">
      <t>シカ</t>
    </rPh>
    <rPh sb="3" eb="6">
      <t>エイセイシ</t>
    </rPh>
    <phoneticPr fontId="2"/>
  </si>
  <si>
    <t>要精密検査者数
（年度中）</t>
    <rPh sb="0" eb="1">
      <t>ヨウ</t>
    </rPh>
    <rPh sb="1" eb="3">
      <t>セイミツ</t>
    </rPh>
    <rPh sb="3" eb="6">
      <t>ケンサシャ</t>
    </rPh>
    <rPh sb="6" eb="7">
      <t>スウ</t>
    </rPh>
    <rPh sb="9" eb="11">
      <t>ネンド</t>
    </rPh>
    <rPh sb="11" eb="12">
      <t>チュウ</t>
    </rPh>
    <phoneticPr fontId="2"/>
  </si>
  <si>
    <t>要精密検査者数
 （年度中）</t>
    <rPh sb="0" eb="1">
      <t>ヨウ</t>
    </rPh>
    <rPh sb="1" eb="3">
      <t>セイミツ</t>
    </rPh>
    <rPh sb="3" eb="6">
      <t>ケンサシャ</t>
    </rPh>
    <rPh sb="6" eb="7">
      <t>スウ</t>
    </rPh>
    <rPh sb="10" eb="12">
      <t>ネンド</t>
    </rPh>
    <rPh sb="12" eb="13">
      <t>チュウ</t>
    </rPh>
    <phoneticPr fontId="2"/>
  </si>
  <si>
    <t>(ｂ＋ｃ－ｄ)／ａ</t>
    <phoneticPr fontId="2"/>
  </si>
  <si>
    <t>注　受診率の算定対象年齢を、「がん対策推進基本計画」（平成24年6月8日閣議決
　　定）に基づき20歳から69歳までとした。　</t>
    <phoneticPr fontId="2"/>
  </si>
  <si>
    <t>初回検体の
適正・不適正</t>
    <rPh sb="0" eb="2">
      <t>ショカイ</t>
    </rPh>
    <rPh sb="2" eb="4">
      <t>ケンタイ</t>
    </rPh>
    <rPh sb="6" eb="8">
      <t>テキセイ</t>
    </rPh>
    <rPh sb="9" eb="12">
      <t>フテキセイ</t>
    </rPh>
    <phoneticPr fontId="2"/>
  </si>
  <si>
    <t>判定
不能</t>
    <rPh sb="0" eb="2">
      <t>ハンテイ</t>
    </rPh>
    <rPh sb="3" eb="5">
      <t>フノウ</t>
    </rPh>
    <phoneticPr fontId="2"/>
  </si>
  <si>
    <r>
      <rPr>
        <sz val="10"/>
        <rFont val="ＭＳ Ｐゴシック"/>
        <family val="3"/>
        <charset val="128"/>
      </rPr>
      <t>当該年度
受診者数</t>
    </r>
    <r>
      <rPr>
        <sz val="9"/>
        <rFont val="ＭＳ Ｐゴシック"/>
        <family val="3"/>
        <charset val="128"/>
      </rPr>
      <t xml:space="preserve">
</t>
    </r>
    <r>
      <rPr>
        <sz val="8"/>
        <rFont val="ＭＳ Ｐゴシック"/>
        <family val="3"/>
        <charset val="128"/>
      </rPr>
      <t>（マンモグラフィ）</t>
    </r>
    <rPh sb="0" eb="2">
      <t>トウガイ</t>
    </rPh>
    <rPh sb="2" eb="4">
      <t>ネンド</t>
    </rPh>
    <rPh sb="5" eb="8">
      <t>ジュシンシャ</t>
    </rPh>
    <rPh sb="8" eb="9">
      <t>スウ</t>
    </rPh>
    <phoneticPr fontId="2"/>
  </si>
  <si>
    <t>注　受診率の算定対象年齢を、「がん対策推進基本計画」（平成24年6月8日
　　閣議決定）に基づき、40～69歳までとした。</t>
    <phoneticPr fontId="2"/>
  </si>
  <si>
    <t>ｶﾃｺﾞﾘｰ
Ｎ－１</t>
    <phoneticPr fontId="2"/>
  </si>
  <si>
    <t>ｶﾃｺﾞﾘｰ
Ｎ－２</t>
    <phoneticPr fontId="2"/>
  </si>
  <si>
    <t>ｶﾃｺﾞﾘｰ
１</t>
    <phoneticPr fontId="2"/>
  </si>
  <si>
    <t>ｶﾃｺﾞﾘｰ
２</t>
    <phoneticPr fontId="2"/>
  </si>
  <si>
    <t>ｶﾃｺﾞﾘｰ
３</t>
    <phoneticPr fontId="2"/>
  </si>
  <si>
    <t>ｶﾃｺﾞﾘｰ
４</t>
    <phoneticPr fontId="2"/>
  </si>
  <si>
    <t>ｶﾃｺﾞﾘｰ
５</t>
    <phoneticPr fontId="2"/>
  </si>
  <si>
    <t>異常
認めず</t>
    <rPh sb="0" eb="2">
      <t>イジョウ</t>
    </rPh>
    <rPh sb="3" eb="4">
      <t>ミト</t>
    </rPh>
    <phoneticPr fontId="2"/>
  </si>
  <si>
    <t>４０ 歳 検 診</t>
    <rPh sb="3" eb="4">
      <t>サイ</t>
    </rPh>
    <rPh sb="5" eb="6">
      <t>ケン</t>
    </rPh>
    <rPh sb="7" eb="8">
      <t>ミ</t>
    </rPh>
    <phoneticPr fontId="2"/>
  </si>
  <si>
    <t>第５５－２表　健康増進事業（肝炎ウィルスに
関する健康教育及び健康相談の実施）</t>
    <rPh sb="7" eb="9">
      <t>ケンコウ</t>
    </rPh>
    <rPh sb="9" eb="11">
      <t>ゾウシン</t>
    </rPh>
    <rPh sb="14" eb="16">
      <t>カンエン</t>
    </rPh>
    <rPh sb="22" eb="23">
      <t>カン</t>
    </rPh>
    <rPh sb="25" eb="27">
      <t>ケンコウ</t>
    </rPh>
    <rPh sb="27" eb="29">
      <t>キョウイク</t>
    </rPh>
    <rPh sb="29" eb="30">
      <t>オヨ</t>
    </rPh>
    <rPh sb="31" eb="33">
      <t>ケンコウ</t>
    </rPh>
    <rPh sb="33" eb="35">
      <t>ソウダン</t>
    </rPh>
    <rPh sb="36" eb="38">
      <t>ジッシ</t>
    </rPh>
    <phoneticPr fontId="2"/>
  </si>
  <si>
    <r>
      <t>平成2</t>
    </r>
    <r>
      <rPr>
        <sz val="11"/>
        <rFont val="ＭＳ Ｐゴシック"/>
        <family val="3"/>
        <charset val="128"/>
      </rPr>
      <t>9</t>
    </r>
    <r>
      <rPr>
        <sz val="11"/>
        <rFont val="ＭＳ Ｐゴシック"/>
        <family val="3"/>
        <charset val="128"/>
      </rPr>
      <t>年度</t>
    </r>
    <phoneticPr fontId="2"/>
  </si>
  <si>
    <t>平成29年度</t>
  </si>
  <si>
    <t>第４２表　健康増進事業（個別健康教育）</t>
    <rPh sb="3" eb="4">
      <t>ヒョウ</t>
    </rPh>
    <rPh sb="5" eb="7">
      <t>ケンコウ</t>
    </rPh>
    <rPh sb="7" eb="9">
      <t>ゾウシン</t>
    </rPh>
    <rPh sb="12" eb="14">
      <t>コベツ</t>
    </rPh>
    <rPh sb="14" eb="16">
      <t>ケンコウ</t>
    </rPh>
    <rPh sb="16" eb="18">
      <t>キョウイク</t>
    </rPh>
    <phoneticPr fontId="2"/>
  </si>
  <si>
    <t>第４３表　健康増進事業（集団健康教育）</t>
    <rPh sb="3" eb="4">
      <t>ヒョウ</t>
    </rPh>
    <rPh sb="5" eb="7">
      <t>ケンコウ</t>
    </rPh>
    <rPh sb="7" eb="9">
      <t>ゾウシン</t>
    </rPh>
    <rPh sb="12" eb="14">
      <t>シュウダン</t>
    </rPh>
    <rPh sb="14" eb="16">
      <t>ケンコウ</t>
    </rPh>
    <rPh sb="16" eb="18">
      <t>キョウイク</t>
    </rPh>
    <phoneticPr fontId="2"/>
  </si>
  <si>
    <t>第４８表　健康増進事業（訪問指導）</t>
    <rPh sb="3" eb="4">
      <t>ヒョウ</t>
    </rPh>
    <rPh sb="5" eb="7">
      <t>ケンコウ</t>
    </rPh>
    <rPh sb="7" eb="9">
      <t>ゾウシン</t>
    </rPh>
    <rPh sb="12" eb="14">
      <t>ホウモン</t>
    </rPh>
    <rPh sb="14" eb="16">
      <t>シドウ</t>
    </rPh>
    <phoneticPr fontId="2"/>
  </si>
  <si>
    <t>第４９表　健康増進事業（訪問指導従事者）</t>
    <rPh sb="3" eb="4">
      <t>ヒョウ</t>
    </rPh>
    <rPh sb="5" eb="7">
      <t>ケンコウ</t>
    </rPh>
    <rPh sb="7" eb="9">
      <t>ゾウシン</t>
    </rPh>
    <rPh sb="12" eb="14">
      <t>ホウモン</t>
    </rPh>
    <rPh sb="14" eb="16">
      <t>シドウ</t>
    </rPh>
    <rPh sb="16" eb="19">
      <t>ジュウジシャ</t>
    </rPh>
    <phoneticPr fontId="2"/>
  </si>
  <si>
    <t>28受診者</t>
    <rPh sb="2" eb="5">
      <t>ジュシンシャ</t>
    </rPh>
    <phoneticPr fontId="2"/>
  </si>
  <si>
    <t>29(2年連続)</t>
    <rPh sb="4" eb="5">
      <t>ネン</t>
    </rPh>
    <rPh sb="5" eb="7">
      <t>レンゾク</t>
    </rPh>
    <phoneticPr fontId="2"/>
  </si>
  <si>
    <t>X線</t>
    <rPh sb="0" eb="2">
      <t>エックスセン</t>
    </rPh>
    <phoneticPr fontId="2"/>
  </si>
  <si>
    <t>内視鏡</t>
    <rPh sb="0" eb="3">
      <t>ナイシキョウ</t>
    </rPh>
    <phoneticPr fontId="2"/>
  </si>
  <si>
    <t>がんのうち早期がん</t>
    <rPh sb="5" eb="7">
      <t>ソウキ</t>
    </rPh>
    <phoneticPr fontId="2"/>
  </si>
  <si>
    <t>第５１－１表　健康増進事業（肺がん検診受診状況）</t>
    <phoneticPr fontId="2"/>
  </si>
  <si>
    <t>がんのうち臨床病期Ⅰ期</t>
    <rPh sb="5" eb="7">
      <t>リンショウ</t>
    </rPh>
    <rPh sb="7" eb="8">
      <t>ビョウ</t>
    </rPh>
    <rPh sb="8" eb="9">
      <t>キ</t>
    </rPh>
    <rPh sb="10" eb="11">
      <t>キ</t>
    </rPh>
    <phoneticPr fontId="2"/>
  </si>
  <si>
    <t>第５２－１表　健康増進事業（大腸がん検診受診状況）　　　　　　　　　　　</t>
    <phoneticPr fontId="2"/>
  </si>
  <si>
    <t>第５３－１表　健康増進事業（子宮頸がん検診受診者）</t>
    <phoneticPr fontId="2"/>
  </si>
  <si>
    <t>がんのうち微小浸潤がん</t>
    <rPh sb="5" eb="7">
      <t>ビショウ</t>
    </rPh>
    <rPh sb="7" eb="9">
      <t>シンジュン</t>
    </rPh>
    <phoneticPr fontId="2"/>
  </si>
  <si>
    <t>第５４－１表　健康増進事業（乳がん検診受診者）</t>
    <phoneticPr fontId="2"/>
  </si>
  <si>
    <t>-</t>
    <phoneticPr fontId="2"/>
  </si>
  <si>
    <t>第５０－１表　健康増進事業（胃がん検診受診状況）</t>
    <rPh sb="19" eb="21">
      <t>ジュシン</t>
    </rPh>
    <rPh sb="21" eb="23">
      <t>ジョウキョウ</t>
    </rPh>
    <phoneticPr fontId="2"/>
  </si>
  <si>
    <t>第５０－２表　健康増進事業（胃がん検診 前年度精密検査の結果）</t>
    <rPh sb="20" eb="23">
      <t>ゼンネンド</t>
    </rPh>
    <phoneticPr fontId="2"/>
  </si>
  <si>
    <t>第５１－２表　健康増進事業（肺がん（全て）検診 前年度精密検査の結果）</t>
    <phoneticPr fontId="2"/>
  </si>
  <si>
    <t>第５２－２表　健康増進事業（大腸がん検診 前年度精密検査の結果）</t>
    <phoneticPr fontId="2"/>
  </si>
  <si>
    <t>第５３－３表　健康増進事業（子宮頸がん検診 前年度精密検査の結果）</t>
    <phoneticPr fontId="2"/>
  </si>
  <si>
    <t>第５４－３表　健康増進事業（乳がん検診 前年度精密検査の結果）</t>
    <rPh sb="20" eb="23">
      <t>ゼンネンド</t>
    </rPh>
    <phoneticPr fontId="2"/>
  </si>
  <si>
    <t>対象者数　</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</si>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</sst>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Red]\-#,##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Arial"/>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65"/>
        <bgColor indexed="64"/>
      </patternFill>
    </fill>
    <fill>
      <patternFill patternType="solid">
        <fgColor theme="8" tint="0.79998168889431442"/>
        <bgColor indexed="64"/>
      </patternFill>
    </fill>
    <fill>
      <patternFill patternType="solid">
        <fgColor rgb="FFFFFFCC"/>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top style="thin">
        <color indexed="8"/>
      </top>
      <bottom/>
      <diagonal/>
    </border>
    <border>
      <left style="thin">
        <color indexed="64"/>
      </left>
      <right style="thin">
        <color indexed="64"/>
      </right>
      <top style="hair">
        <color indexed="64"/>
      </top>
      <bottom style="hair">
        <color indexed="64"/>
      </bottom>
      <diagonal/>
    </border>
    <border>
      <left/>
      <right style="thin">
        <color indexed="64"/>
      </right>
      <top style="thin">
        <color indexed="8"/>
      </top>
      <bottom style="thin">
        <color indexed="8"/>
      </bottom>
      <diagonal/>
    </border>
    <border>
      <left style="thin">
        <color indexed="64"/>
      </left>
      <right/>
      <top style="hair">
        <color indexed="64"/>
      </top>
      <bottom style="hair">
        <color indexed="64"/>
      </bottom>
      <diagonal/>
    </border>
    <border>
      <left style="thin">
        <color indexed="8"/>
      </left>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xf numFmtId="0" fontId="1" fillId="0" borderId="0"/>
    <xf numFmtId="0" fontId="22" fillId="4" borderId="0" applyNumberFormat="0" applyBorder="0" applyAlignment="0" applyProtection="0">
      <alignment vertical="center"/>
    </xf>
  </cellStyleXfs>
  <cellXfs count="81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3" fillId="0" borderId="23" xfId="0" applyFont="1" applyFill="1" applyBorder="1" applyAlignment="1">
      <alignment horizontal="center" vertical="center"/>
    </xf>
    <xf numFmtId="0" fontId="3" fillId="0" borderId="24" xfId="0" applyFont="1" applyBorder="1">
      <alignment vertical="center"/>
    </xf>
    <xf numFmtId="0" fontId="3" fillId="0" borderId="25" xfId="0" applyFont="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Border="1" applyAlignment="1">
      <alignmen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Fill="1" applyBorder="1" applyAlignment="1">
      <alignment horizontal="center" vertical="center"/>
    </xf>
    <xf numFmtId="0" fontId="3" fillId="0" borderId="18"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left" vertical="center"/>
    </xf>
    <xf numFmtId="0" fontId="4" fillId="0" borderId="35" xfId="0" applyFont="1" applyBorder="1" applyAlignment="1">
      <alignment horizontal="center"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36" xfId="0" applyFont="1" applyBorder="1" applyAlignment="1">
      <alignment horizontal="center" vertical="center"/>
    </xf>
    <xf numFmtId="0" fontId="4" fillId="0" borderId="20" xfId="0" applyFont="1" applyBorder="1" applyAlignment="1">
      <alignment horizontal="center" vertical="center"/>
    </xf>
    <xf numFmtId="0" fontId="4" fillId="0" borderId="37" xfId="0" applyFont="1" applyBorder="1" applyAlignment="1">
      <alignment horizontal="center" vertical="center"/>
    </xf>
    <xf numFmtId="0" fontId="3" fillId="0" borderId="14" xfId="0" applyFont="1" applyBorder="1" applyAlignment="1">
      <alignment vertical="center" wrapText="1"/>
    </xf>
    <xf numFmtId="0" fontId="3" fillId="0" borderId="24" xfId="0" applyFont="1" applyBorder="1" applyAlignment="1">
      <alignment vertical="center" wrapText="1"/>
    </xf>
    <xf numFmtId="0" fontId="4" fillId="0" borderId="38" xfId="0" applyFont="1" applyBorder="1" applyAlignment="1">
      <alignment horizontal="center" vertical="center"/>
    </xf>
    <xf numFmtId="0" fontId="4" fillId="0" borderId="0" xfId="0" applyFont="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4" fillId="0" borderId="40" xfId="0" applyFont="1" applyBorder="1" applyAlignment="1">
      <alignment horizontal="center" vertical="center"/>
    </xf>
    <xf numFmtId="0" fontId="2" fillId="0" borderId="28" xfId="0" applyFont="1" applyBorder="1" applyAlignment="1">
      <alignment horizontal="center" vertical="center"/>
    </xf>
    <xf numFmtId="0" fontId="2" fillId="0" borderId="39" xfId="0" applyFont="1" applyBorder="1" applyAlignment="1">
      <alignment horizontal="center"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37" xfId="0" applyFont="1" applyBorder="1">
      <alignment vertical="center"/>
    </xf>
    <xf numFmtId="0" fontId="3" fillId="0" borderId="23" xfId="0" applyFont="1" applyFill="1" applyBorder="1" applyAlignment="1">
      <alignment horizontal="center" vertical="center" wrapText="1"/>
    </xf>
    <xf numFmtId="0" fontId="3" fillId="0" borderId="26" xfId="0" applyFont="1" applyFill="1" applyBorder="1" applyAlignment="1">
      <alignment horizontal="center" vertical="center" wrapText="1"/>
    </xf>
    <xf numFmtId="56" fontId="3" fillId="0" borderId="31" xfId="0" applyNumberFormat="1" applyFont="1" applyFill="1" applyBorder="1" applyAlignment="1">
      <alignment horizontal="center" vertical="center"/>
    </xf>
    <xf numFmtId="56" fontId="3" fillId="0" borderId="25" xfId="0" applyNumberFormat="1" applyFont="1" applyFill="1" applyBorder="1" applyAlignment="1">
      <alignment horizontal="center" vertical="center"/>
    </xf>
    <xf numFmtId="56" fontId="3" fillId="0" borderId="29" xfId="0" applyNumberFormat="1" applyFont="1" applyFill="1" applyBorder="1" applyAlignment="1">
      <alignment horizontal="center" vertical="center"/>
    </xf>
    <xf numFmtId="56" fontId="3" fillId="0" borderId="12" xfId="0" applyNumberFormat="1" applyFont="1" applyFill="1" applyBorder="1" applyAlignment="1">
      <alignment horizontal="center"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31" xfId="0" applyFont="1" applyFill="1" applyBorder="1" applyAlignment="1">
      <alignment horizontal="center" vertical="center" wrapText="1"/>
    </xf>
    <xf numFmtId="0" fontId="3" fillId="0" borderId="14" xfId="0" applyFont="1" applyBorder="1" applyAlignment="1">
      <alignment horizontal="left" vertical="center"/>
    </xf>
    <xf numFmtId="0" fontId="4" fillId="0" borderId="47"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xf>
    <xf numFmtId="17" fontId="3" fillId="0" borderId="33" xfId="0" applyNumberFormat="1" applyFont="1" applyFill="1" applyBorder="1" applyAlignment="1">
      <alignment horizontal="center" vertical="center"/>
    </xf>
    <xf numFmtId="0" fontId="4" fillId="0" borderId="11" xfId="0" applyFont="1" applyBorder="1" applyAlignment="1">
      <alignment horizontal="center" vertical="center"/>
    </xf>
    <xf numFmtId="0" fontId="0" fillId="0" borderId="22" xfId="0" applyBorder="1" applyAlignment="1">
      <alignment vertical="center"/>
    </xf>
    <xf numFmtId="0" fontId="0" fillId="0" borderId="50" xfId="0" applyBorder="1" applyAlignment="1">
      <alignment vertical="center"/>
    </xf>
    <xf numFmtId="38" fontId="1" fillId="26" borderId="31" xfId="34" applyFont="1" applyFill="1" applyBorder="1" applyAlignment="1">
      <alignment horizontal="right" vertical="center"/>
    </xf>
    <xf numFmtId="38" fontId="1" fillId="26" borderId="54" xfId="34" applyFont="1" applyFill="1" applyBorder="1" applyAlignment="1">
      <alignment horizontal="right" vertical="center"/>
    </xf>
    <xf numFmtId="38" fontId="1" fillId="26" borderId="23" xfId="34" applyFont="1" applyFill="1" applyBorder="1" applyAlignment="1">
      <alignment horizontal="right" vertical="center"/>
    </xf>
    <xf numFmtId="0" fontId="24" fillId="0" borderId="23" xfId="0" applyFont="1" applyBorder="1" applyAlignment="1">
      <alignment horizontal="center" vertical="center"/>
    </xf>
    <xf numFmtId="0" fontId="1" fillId="0" borderId="0" xfId="0" applyFont="1" applyAlignment="1"/>
    <xf numFmtId="38" fontId="1" fillId="0" borderId="0" xfId="35" applyFont="1"/>
    <xf numFmtId="38" fontId="1" fillId="0" borderId="0" xfId="35" applyFont="1" applyFill="1"/>
    <xf numFmtId="38" fontId="1" fillId="0" borderId="0" xfId="35" applyFont="1" applyAlignment="1">
      <alignment vertical="top"/>
    </xf>
    <xf numFmtId="38" fontId="1" fillId="0" borderId="23" xfId="34" applyFont="1" applyBorder="1" applyAlignment="1">
      <alignment horizontal="right" vertical="center"/>
    </xf>
    <xf numFmtId="38" fontId="1" fillId="0" borderId="0" xfId="35" applyFont="1" applyBorder="1"/>
    <xf numFmtId="38" fontId="1" fillId="0" borderId="0" xfId="35" applyFont="1" applyAlignment="1">
      <alignment horizontal="left"/>
    </xf>
    <xf numFmtId="177" fontId="1" fillId="0" borderId="0" xfId="35" applyNumberFormat="1" applyFont="1"/>
    <xf numFmtId="177" fontId="1" fillId="0" borderId="0" xfId="35" applyNumberFormat="1" applyFont="1" applyBorder="1"/>
    <xf numFmtId="38" fontId="1" fillId="0" borderId="0" xfId="35" applyFont="1" applyBorder="1" applyAlignment="1">
      <alignment horizontal="right"/>
    </xf>
    <xf numFmtId="38" fontId="1" fillId="0" borderId="0" xfId="34" applyFont="1" applyFill="1" applyAlignment="1"/>
    <xf numFmtId="38" fontId="25" fillId="0" borderId="0" xfId="35" applyFont="1"/>
    <xf numFmtId="38" fontId="1" fillId="0" borderId="0" xfId="35" applyFont="1" applyAlignment="1">
      <alignment vertical="top" wrapText="1"/>
    </xf>
    <xf numFmtId="38" fontId="1" fillId="0" borderId="0" xfId="34" applyFont="1" applyAlignment="1"/>
    <xf numFmtId="38" fontId="1" fillId="0" borderId="0" xfId="34" applyFont="1" applyAlignment="1">
      <alignment vertical="top"/>
    </xf>
    <xf numFmtId="38" fontId="1" fillId="0" borderId="0" xfId="34" applyFont="1" applyBorder="1" applyAlignment="1"/>
    <xf numFmtId="38" fontId="1" fillId="0" borderId="0" xfId="34" applyFont="1" applyAlignment="1">
      <alignment vertical="top" wrapText="1"/>
    </xf>
    <xf numFmtId="38" fontId="14" fillId="0" borderId="0" xfId="34" applyFont="1" applyAlignment="1">
      <alignment horizontal="left"/>
    </xf>
    <xf numFmtId="38" fontId="1" fillId="0" borderId="0" xfId="34" applyFont="1" applyAlignment="1">
      <alignment horizontal="left"/>
    </xf>
    <xf numFmtId="38" fontId="24" fillId="0" borderId="0" xfId="35" applyFont="1"/>
    <xf numFmtId="38" fontId="24" fillId="0" borderId="0" xfId="35" applyFont="1" applyBorder="1"/>
    <xf numFmtId="38" fontId="24" fillId="0" borderId="0" xfId="35" applyFont="1" applyAlignment="1">
      <alignment horizontal="left"/>
    </xf>
    <xf numFmtId="177" fontId="24" fillId="0" borderId="0" xfId="35" applyNumberFormat="1" applyFont="1"/>
    <xf numFmtId="38" fontId="1" fillId="0" borderId="23" xfId="34" applyFont="1" applyFill="1" applyBorder="1">
      <alignment vertical="center"/>
    </xf>
    <xf numFmtId="38" fontId="1" fillId="0" borderId="23" xfId="35" applyFont="1" applyFill="1" applyBorder="1" applyAlignment="1">
      <alignment horizontal="right" vertical="center"/>
    </xf>
    <xf numFmtId="38" fontId="1" fillId="0" borderId="23" xfId="35" applyFont="1" applyBorder="1" applyAlignment="1">
      <alignment horizontal="right" vertical="center"/>
    </xf>
    <xf numFmtId="38" fontId="1" fillId="0" borderId="0" xfId="35" applyFont="1" applyAlignment="1">
      <alignment vertical="center"/>
    </xf>
    <xf numFmtId="38" fontId="1" fillId="0" borderId="20" xfId="35" applyFont="1" applyBorder="1" applyAlignment="1">
      <alignment vertical="center"/>
    </xf>
    <xf numFmtId="38" fontId="1" fillId="0" borderId="0" xfId="35" applyFont="1" applyBorder="1" applyAlignment="1">
      <alignment vertical="center"/>
    </xf>
    <xf numFmtId="38" fontId="1" fillId="0" borderId="0" xfId="34" applyFont="1" applyAlignment="1">
      <alignment vertical="center"/>
    </xf>
    <xf numFmtId="38" fontId="1" fillId="0" borderId="0" xfId="34" applyFont="1" applyFill="1" applyAlignment="1">
      <alignment vertical="center"/>
    </xf>
    <xf numFmtId="38" fontId="1" fillId="0" borderId="0" xfId="34" applyFont="1" applyFill="1" applyBorder="1" applyAlignment="1">
      <alignment vertical="center"/>
    </xf>
    <xf numFmtId="38" fontId="1" fillId="0" borderId="0" xfId="34" applyFont="1" applyBorder="1" applyAlignment="1">
      <alignment vertical="center"/>
    </xf>
    <xf numFmtId="38" fontId="1" fillId="0" borderId="0" xfId="35" applyFont="1" applyAlignment="1">
      <alignment horizontal="left" vertical="center"/>
    </xf>
    <xf numFmtId="177" fontId="1" fillId="0" borderId="0" xfId="35" applyNumberFormat="1" applyFont="1" applyAlignment="1">
      <alignment vertical="center"/>
    </xf>
    <xf numFmtId="38" fontId="24" fillId="26" borderId="23" xfId="34" applyFont="1" applyFill="1" applyBorder="1" applyAlignment="1">
      <alignment horizontal="right" vertical="center"/>
    </xf>
    <xf numFmtId="38" fontId="1" fillId="0" borderId="0" xfId="35" applyNumberFormat="1" applyFont="1"/>
    <xf numFmtId="38" fontId="1" fillId="0" borderId="0" xfId="35" applyFont="1" applyFill="1" applyAlignment="1">
      <alignment vertical="center"/>
    </xf>
    <xf numFmtId="38" fontId="24" fillId="0" borderId="23" xfId="34" applyFont="1" applyBorder="1" applyAlignment="1">
      <alignment horizontal="right" vertical="center"/>
    </xf>
    <xf numFmtId="38" fontId="1" fillId="0" borderId="0" xfId="35" applyFont="1" applyFill="1" applyBorder="1" applyAlignment="1">
      <alignment vertical="center"/>
    </xf>
    <xf numFmtId="177" fontId="1" fillId="0" borderId="0" xfId="35" applyNumberFormat="1" applyFont="1" applyBorder="1" applyAlignment="1">
      <alignment vertical="center"/>
    </xf>
    <xf numFmtId="38" fontId="1" fillId="0" borderId="55" xfId="34" applyFont="1" applyBorder="1" applyAlignment="1">
      <alignment horizontal="center"/>
    </xf>
    <xf numFmtId="38" fontId="1" fillId="0" borderId="55" xfId="34" applyFont="1" applyBorder="1" applyAlignment="1">
      <alignment horizontal="center" vertical="center" wrapText="1"/>
    </xf>
    <xf numFmtId="38" fontId="1" fillId="0" borderId="54" xfId="34" applyFont="1" applyBorder="1" applyAlignment="1">
      <alignment horizontal="center" vertical="center" wrapText="1"/>
    </xf>
    <xf numFmtId="38" fontId="1" fillId="0" borderId="29" xfId="34" applyFont="1" applyFill="1" applyBorder="1" applyAlignment="1">
      <alignment horizontal="center" vertical="center" wrapText="1"/>
    </xf>
    <xf numFmtId="38" fontId="1" fillId="0" borderId="31" xfId="34" applyFont="1" applyFill="1" applyBorder="1" applyAlignment="1">
      <alignment horizontal="center" vertical="center" wrapText="1"/>
    </xf>
    <xf numFmtId="38" fontId="1" fillId="0" borderId="23" xfId="34" applyFont="1" applyFill="1" applyBorder="1" applyAlignment="1">
      <alignment horizontal="right" vertical="center"/>
    </xf>
    <xf numFmtId="38" fontId="1" fillId="0" borderId="0" xfId="34" applyFont="1" applyFill="1" applyBorder="1" applyAlignment="1">
      <alignment horizontal="right" vertical="center"/>
    </xf>
    <xf numFmtId="38" fontId="1" fillId="0" borderId="0" xfId="34" applyFont="1" applyAlignment="1">
      <alignment horizontal="center" vertical="center"/>
    </xf>
    <xf numFmtId="38" fontId="1" fillId="0" borderId="0" xfId="34" applyFont="1" applyAlignment="1">
      <alignment horizontal="left" vertical="center"/>
    </xf>
    <xf numFmtId="38" fontId="1" fillId="0" borderId="0" xfId="35" applyFont="1" applyFill="1" applyAlignment="1">
      <alignment horizontal="right"/>
    </xf>
    <xf numFmtId="38" fontId="3" fillId="0" borderId="0" xfId="35" applyFont="1"/>
    <xf numFmtId="38" fontId="3" fillId="0" borderId="0" xfId="35" applyFont="1" applyAlignment="1">
      <alignment horizontal="left"/>
    </xf>
    <xf numFmtId="0" fontId="1" fillId="0" borderId="0" xfId="44" applyFont="1" applyBorder="1"/>
    <xf numFmtId="0" fontId="1" fillId="0" borderId="0" xfId="44" applyFont="1"/>
    <xf numFmtId="0" fontId="1" fillId="0" borderId="0" xfId="44" applyFont="1" applyFill="1" applyBorder="1"/>
    <xf numFmtId="0" fontId="1" fillId="0" borderId="0" xfId="44" applyFont="1" applyFill="1"/>
    <xf numFmtId="0" fontId="1" fillId="0" borderId="0" xfId="44" applyFont="1" applyAlignment="1">
      <alignment horizontal="left"/>
    </xf>
    <xf numFmtId="0" fontId="1" fillId="0" borderId="0" xfId="44" applyFont="1" applyAlignment="1">
      <alignment horizontal="center"/>
    </xf>
    <xf numFmtId="38" fontId="1" fillId="0" borderId="0" xfId="35" applyFont="1" applyBorder="1" applyAlignment="1"/>
    <xf numFmtId="38" fontId="1" fillId="0" borderId="0" xfId="35" applyFont="1" applyAlignment="1"/>
    <xf numFmtId="0" fontId="1" fillId="0" borderId="0" xfId="44" applyFont="1" applyBorder="1" applyAlignment="1">
      <alignment horizontal="center" vertical="center" wrapText="1"/>
    </xf>
    <xf numFmtId="38" fontId="1" fillId="0" borderId="0" xfId="35" applyFont="1" applyAlignment="1">
      <alignment horizontal="center"/>
    </xf>
    <xf numFmtId="38" fontId="1" fillId="0" borderId="0" xfId="35" applyFont="1" applyFill="1" applyAlignment="1"/>
    <xf numFmtId="38" fontId="1" fillId="0" borderId="0" xfId="34" applyFont="1" applyFill="1" applyBorder="1" applyAlignment="1"/>
    <xf numFmtId="38" fontId="1" fillId="0" borderId="0" xfId="35" applyFont="1" applyAlignment="1">
      <alignment wrapText="1"/>
    </xf>
    <xf numFmtId="0" fontId="1" fillId="0" borderId="0" xfId="44" applyFont="1" applyBorder="1" applyAlignment="1">
      <alignment horizontal="center" vertical="center"/>
    </xf>
    <xf numFmtId="0" fontId="1" fillId="0" borderId="20" xfId="44" applyFont="1" applyBorder="1" applyAlignment="1">
      <alignment horizontal="center" vertical="center"/>
    </xf>
    <xf numFmtId="38" fontId="1" fillId="25" borderId="0" xfId="35" applyFont="1" applyFill="1" applyAlignment="1"/>
    <xf numFmtId="38" fontId="1" fillId="26" borderId="23" xfId="35" applyFont="1" applyFill="1" applyBorder="1" applyAlignment="1">
      <alignment horizontal="left" vertical="center"/>
    </xf>
    <xf numFmtId="38" fontId="1" fillId="0" borderId="23" xfId="35" applyFont="1" applyFill="1" applyBorder="1" applyAlignment="1">
      <alignment horizontal="left" vertical="center"/>
    </xf>
    <xf numFmtId="38" fontId="1" fillId="25" borderId="0" xfId="35" applyFont="1" applyFill="1" applyBorder="1" applyAlignment="1">
      <alignment horizontal="right"/>
    </xf>
    <xf numFmtId="38" fontId="1" fillId="0" borderId="0" xfId="35" applyFont="1" applyFill="1" applyBorder="1" applyAlignment="1">
      <alignment horizontal="left" vertical="center"/>
    </xf>
    <xf numFmtId="38" fontId="1" fillId="0" borderId="56" xfId="35" applyFont="1" applyFill="1" applyBorder="1" applyAlignment="1">
      <alignment horizontal="left" vertical="center"/>
    </xf>
    <xf numFmtId="38" fontId="1" fillId="0" borderId="0" xfId="35" applyFont="1" applyFill="1" applyBorder="1" applyAlignment="1"/>
    <xf numFmtId="38" fontId="1" fillId="0" borderId="0" xfId="35" applyFont="1" applyFill="1" applyBorder="1" applyAlignment="1">
      <alignment wrapText="1"/>
    </xf>
    <xf numFmtId="38" fontId="1" fillId="0" borderId="0" xfId="35" applyFont="1" applyFill="1" applyBorder="1" applyAlignment="1">
      <alignment horizontal="right"/>
    </xf>
    <xf numFmtId="38" fontId="1" fillId="0" borderId="29" xfId="35" applyFont="1" applyFill="1" applyBorder="1" applyAlignment="1">
      <alignment horizontal="left" vertical="center"/>
    </xf>
    <xf numFmtId="38" fontId="1" fillId="0" borderId="20" xfId="35" applyFont="1" applyFill="1" applyBorder="1" applyAlignment="1">
      <alignment horizontal="center" vertical="center" wrapText="1"/>
    </xf>
    <xf numFmtId="38" fontId="1" fillId="0" borderId="12" xfId="35" applyFont="1" applyBorder="1" applyAlignment="1">
      <alignment horizontal="left" wrapText="1"/>
    </xf>
    <xf numFmtId="38" fontId="1" fillId="0" borderId="31" xfId="35" applyFont="1" applyBorder="1" applyAlignment="1">
      <alignment horizontal="left" wrapText="1"/>
    </xf>
    <xf numFmtId="38" fontId="1" fillId="0" borderId="0" xfId="35" applyFont="1" applyFill="1" applyBorder="1" applyAlignment="1">
      <alignment horizontal="center" vertical="center" wrapText="1"/>
    </xf>
    <xf numFmtId="38" fontId="1" fillId="26" borderId="23" xfId="35" applyFont="1" applyFill="1" applyBorder="1" applyAlignment="1">
      <alignment horizontal="right" vertical="center"/>
    </xf>
    <xf numFmtId="38" fontId="1" fillId="26" borderId="57" xfId="35" applyFont="1" applyFill="1" applyBorder="1" applyAlignment="1">
      <alignment horizontal="right" vertical="center"/>
    </xf>
    <xf numFmtId="38" fontId="1" fillId="26" borderId="54" xfId="35" applyFont="1" applyFill="1" applyBorder="1" applyAlignment="1">
      <alignment horizontal="right" vertical="center"/>
    </xf>
    <xf numFmtId="38" fontId="1" fillId="0" borderId="20" xfId="35" applyFont="1" applyFill="1" applyBorder="1" applyAlignment="1">
      <alignment horizontal="right" vertical="center"/>
    </xf>
    <xf numFmtId="38" fontId="1" fillId="0" borderId="0" xfId="35" applyFont="1" applyFill="1" applyBorder="1" applyAlignment="1">
      <alignment horizontal="right" vertical="center"/>
    </xf>
    <xf numFmtId="38" fontId="1" fillId="0" borderId="20" xfId="35" applyFont="1" applyBorder="1" applyAlignment="1">
      <alignment horizontal="right"/>
    </xf>
    <xf numFmtId="38" fontId="1" fillId="0" borderId="0" xfId="35" applyFont="1" applyBorder="1" applyAlignment="1">
      <alignment horizontal="left" vertical="center"/>
    </xf>
    <xf numFmtId="38" fontId="1" fillId="0" borderId="0" xfId="35" applyFont="1" applyBorder="1" applyAlignment="1">
      <alignment horizontal="left"/>
    </xf>
    <xf numFmtId="0" fontId="1" fillId="0" borderId="0" xfId="44" applyFont="1" applyBorder="1" applyAlignment="1">
      <alignment horizontal="left"/>
    </xf>
    <xf numFmtId="38" fontId="1" fillId="0" borderId="58" xfId="35" applyFont="1" applyFill="1" applyBorder="1" applyAlignment="1">
      <alignment horizontal="left" vertical="center"/>
    </xf>
    <xf numFmtId="38" fontId="1" fillId="0" borderId="0" xfId="35" applyFont="1" applyBorder="1" applyAlignment="1">
      <alignment horizontal="left" wrapText="1"/>
    </xf>
    <xf numFmtId="38" fontId="1" fillId="0" borderId="20" xfId="35" applyFont="1" applyBorder="1" applyAlignment="1">
      <alignment horizontal="left" wrapText="1"/>
    </xf>
    <xf numFmtId="38" fontId="1" fillId="0" borderId="59" xfId="35" applyFont="1" applyBorder="1" applyAlignment="1">
      <alignment horizontal="left" wrapText="1"/>
    </xf>
    <xf numFmtId="38" fontId="1" fillId="0" borderId="60" xfId="35" applyFont="1" applyFill="1" applyBorder="1" applyAlignment="1">
      <alignment horizontal="left" vertical="center"/>
    </xf>
    <xf numFmtId="38" fontId="0" fillId="0" borderId="0" xfId="35" applyFont="1" applyBorder="1" applyAlignment="1">
      <alignment horizontal="left"/>
    </xf>
    <xf numFmtId="38" fontId="1" fillId="0" borderId="56" xfId="35" applyFont="1" applyBorder="1" applyAlignment="1">
      <alignment horizontal="left" wrapText="1"/>
    </xf>
    <xf numFmtId="0" fontId="0" fillId="0" borderId="0" xfId="44" applyFont="1" applyBorder="1" applyAlignment="1">
      <alignment vertical="top" wrapText="1"/>
    </xf>
    <xf numFmtId="38" fontId="1" fillId="0" borderId="56" xfId="35" applyFont="1" applyFill="1" applyBorder="1" applyAlignment="1">
      <alignment horizontal="right"/>
    </xf>
    <xf numFmtId="38" fontId="1" fillId="0" borderId="58" xfId="35" applyFont="1" applyFill="1" applyBorder="1" applyAlignment="1">
      <alignment horizontal="center" vertical="center"/>
    </xf>
    <xf numFmtId="38" fontId="1" fillId="0" borderId="61" xfId="35" applyFont="1" applyFill="1" applyBorder="1" applyAlignment="1">
      <alignment horizontal="center" vertical="center"/>
    </xf>
    <xf numFmtId="38" fontId="1" fillId="0" borderId="54" xfId="35" applyFont="1" applyFill="1" applyBorder="1" applyAlignment="1">
      <alignment horizontal="center" vertical="center" wrapText="1"/>
    </xf>
    <xf numFmtId="38" fontId="1" fillId="0" borderId="23" xfId="35" applyFont="1" applyFill="1" applyBorder="1" applyAlignment="1">
      <alignment horizontal="center" vertical="center" wrapText="1"/>
    </xf>
    <xf numFmtId="38" fontId="0" fillId="0" borderId="23" xfId="35" applyFont="1" applyFill="1" applyBorder="1" applyAlignment="1">
      <alignment horizontal="center" vertical="center" wrapText="1"/>
    </xf>
    <xf numFmtId="38" fontId="1" fillId="25" borderId="0" xfId="35" applyFont="1" applyFill="1" applyBorder="1" applyAlignment="1"/>
    <xf numFmtId="38" fontId="1" fillId="0" borderId="12" xfId="35" applyFont="1" applyFill="1" applyBorder="1" applyAlignment="1">
      <alignment horizontal="left" vertical="center"/>
    </xf>
    <xf numFmtId="38" fontId="1" fillId="0" borderId="23" xfId="35" applyFont="1" applyFill="1" applyBorder="1" applyAlignment="1">
      <alignment horizontal="center" vertical="center"/>
    </xf>
    <xf numFmtId="38" fontId="1" fillId="0" borderId="31" xfId="35" applyFont="1" applyFill="1" applyBorder="1" applyAlignment="1">
      <alignment horizontal="left" vertical="center"/>
    </xf>
    <xf numFmtId="38" fontId="1" fillId="26" borderId="31" xfId="35" applyFont="1" applyFill="1" applyBorder="1" applyAlignment="1">
      <alignment horizontal="left" vertical="center"/>
    </xf>
    <xf numFmtId="38" fontId="1" fillId="0" borderId="58" xfId="35" applyFont="1" applyFill="1" applyBorder="1" applyAlignment="1">
      <alignment horizontal="left"/>
    </xf>
    <xf numFmtId="38" fontId="1" fillId="0" borderId="13" xfId="35" applyFont="1" applyFill="1" applyBorder="1" applyAlignment="1">
      <alignment horizontal="center" vertical="center" wrapText="1"/>
    </xf>
    <xf numFmtId="38" fontId="1" fillId="0" borderId="62" xfId="35" applyFont="1" applyFill="1" applyBorder="1" applyAlignment="1">
      <alignment horizontal="center" vertical="center" wrapText="1"/>
    </xf>
    <xf numFmtId="38" fontId="1" fillId="26" borderId="23" xfId="35" applyFont="1" applyFill="1" applyBorder="1" applyAlignment="1">
      <alignment horizontal="center" vertical="center"/>
    </xf>
    <xf numFmtId="38" fontId="1" fillId="0" borderId="0" xfId="35" applyFont="1" applyFill="1" applyBorder="1" applyAlignment="1">
      <alignment horizontal="center"/>
    </xf>
    <xf numFmtId="38" fontId="1" fillId="0" borderId="0" xfId="35" applyFont="1" applyFill="1" applyBorder="1" applyAlignment="1">
      <alignment horizontal="left"/>
    </xf>
    <xf numFmtId="0" fontId="1" fillId="0" borderId="0" xfId="44" applyFont="1" applyFill="1" applyBorder="1" applyAlignment="1">
      <alignment horizontal="left"/>
    </xf>
    <xf numFmtId="38" fontId="0" fillId="0" borderId="63" xfId="35" applyFont="1" applyFill="1" applyBorder="1" applyAlignment="1">
      <alignment horizontal="center" vertical="center" wrapText="1"/>
    </xf>
    <xf numFmtId="38" fontId="0" fillId="0" borderId="64" xfId="35" applyFont="1" applyFill="1" applyBorder="1" applyAlignment="1">
      <alignment horizontal="center" vertical="center" wrapText="1"/>
    </xf>
    <xf numFmtId="38" fontId="23" fillId="0" borderId="65" xfId="35" applyFont="1" applyFill="1" applyBorder="1" applyAlignment="1">
      <alignment horizontal="center" vertical="center" wrapText="1"/>
    </xf>
    <xf numFmtId="38" fontId="1" fillId="26" borderId="29" xfId="35" applyFont="1" applyFill="1" applyBorder="1" applyAlignment="1">
      <alignment horizontal="center" vertical="center"/>
    </xf>
    <xf numFmtId="38" fontId="1" fillId="0" borderId="29" xfId="35" applyFont="1" applyFill="1" applyBorder="1" applyAlignment="1">
      <alignment horizontal="center" vertical="center"/>
    </xf>
    <xf numFmtId="38" fontId="1" fillId="0" borderId="29" xfId="34" applyFont="1" applyFill="1" applyBorder="1" applyAlignment="1">
      <alignment horizontal="right" vertical="center"/>
    </xf>
    <xf numFmtId="38" fontId="1" fillId="26" borderId="31" xfId="35" applyFont="1" applyFill="1" applyBorder="1" applyAlignment="1">
      <alignment horizontal="center" vertical="center"/>
    </xf>
    <xf numFmtId="38" fontId="1" fillId="0" borderId="31" xfId="35" applyFont="1" applyFill="1" applyBorder="1" applyAlignment="1">
      <alignment horizontal="center" vertical="center"/>
    </xf>
    <xf numFmtId="38" fontId="1" fillId="0" borderId="31" xfId="34" applyFont="1" applyFill="1" applyBorder="1" applyAlignment="1">
      <alignment horizontal="right" vertical="center"/>
    </xf>
    <xf numFmtId="38" fontId="24" fillId="0" borderId="31" xfId="34" applyFont="1" applyBorder="1" applyAlignment="1">
      <alignment horizontal="right" vertical="center"/>
    </xf>
    <xf numFmtId="38" fontId="1" fillId="26" borderId="66" xfId="35" applyFont="1" applyFill="1" applyBorder="1" applyAlignment="1">
      <alignment horizontal="center" vertical="center"/>
    </xf>
    <xf numFmtId="38" fontId="1" fillId="0" borderId="66" xfId="35" applyFont="1" applyFill="1" applyBorder="1" applyAlignment="1">
      <alignment horizontal="center" vertical="center"/>
    </xf>
    <xf numFmtId="38" fontId="1" fillId="0" borderId="66" xfId="34" applyFont="1" applyFill="1" applyBorder="1" applyAlignment="1">
      <alignment horizontal="right" vertical="center"/>
    </xf>
    <xf numFmtId="38" fontId="24" fillId="0" borderId="66" xfId="34" applyFont="1" applyBorder="1" applyAlignment="1">
      <alignment horizontal="right" vertical="center"/>
    </xf>
    <xf numFmtId="38" fontId="1" fillId="0" borderId="67" xfId="35" applyFont="1" applyFill="1" applyBorder="1" applyAlignment="1">
      <alignment vertical="center" wrapText="1"/>
    </xf>
    <xf numFmtId="38" fontId="1" fillId="0" borderId="0" xfId="35" applyFont="1" applyBorder="1" applyAlignment="1">
      <alignment horizontal="right" vertical="center"/>
    </xf>
    <xf numFmtId="38" fontId="1" fillId="0" borderId="58" xfId="35" applyFont="1" applyBorder="1" applyAlignment="1">
      <alignment horizontal="left" wrapText="1"/>
    </xf>
    <xf numFmtId="38" fontId="1" fillId="0" borderId="0" xfId="35" applyFont="1" applyBorder="1" applyAlignment="1">
      <alignment wrapText="1"/>
    </xf>
    <xf numFmtId="38" fontId="1" fillId="0" borderId="57" xfId="35" applyFont="1" applyBorder="1" applyAlignment="1">
      <alignment horizontal="center" vertical="center" wrapText="1"/>
    </xf>
    <xf numFmtId="38" fontId="1" fillId="0" borderId="29" xfId="35" applyFont="1" applyBorder="1" applyAlignment="1">
      <alignment horizontal="center" vertical="center" wrapText="1"/>
    </xf>
    <xf numFmtId="38" fontId="1" fillId="0" borderId="0" xfId="35" applyFont="1" applyFill="1" applyBorder="1" applyAlignment="1">
      <alignment vertical="top" wrapText="1"/>
    </xf>
    <xf numFmtId="38" fontId="1" fillId="0" borderId="59" xfId="35" applyFont="1" applyBorder="1" applyAlignment="1">
      <alignment horizontal="center" vertical="center" wrapText="1"/>
    </xf>
    <xf numFmtId="38" fontId="1" fillId="0" borderId="31" xfId="35" applyFont="1" applyBorder="1" applyAlignment="1">
      <alignment horizontal="center" vertical="center" wrapText="1"/>
    </xf>
    <xf numFmtId="38" fontId="1" fillId="0" borderId="12" xfId="35" applyFont="1" applyBorder="1" applyAlignment="1">
      <alignment horizontal="center" vertical="center" wrapText="1"/>
    </xf>
    <xf numFmtId="0" fontId="0" fillId="0" borderId="0" xfId="0" applyFont="1" applyAlignment="1">
      <alignment vertical="center"/>
    </xf>
    <xf numFmtId="0" fontId="0" fillId="0" borderId="0" xfId="0" applyFont="1" applyAlignment="1">
      <alignment horizontal="right" vertical="center"/>
    </xf>
    <xf numFmtId="38" fontId="1" fillId="0" borderId="0" xfId="35" applyFont="1" applyBorder="1" applyAlignment="1">
      <alignment horizontal="center"/>
    </xf>
    <xf numFmtId="38" fontId="1" fillId="0" borderId="0" xfId="35" applyFont="1" applyFill="1" applyBorder="1" applyAlignment="1">
      <alignment horizontal="center" vertical="center"/>
    </xf>
    <xf numFmtId="38" fontId="1" fillId="0" borderId="60" xfId="35" applyFont="1" applyBorder="1" applyAlignment="1">
      <alignment horizontal="center" vertical="center" textRotation="255" wrapText="1"/>
    </xf>
    <xf numFmtId="38" fontId="1" fillId="0" borderId="61" xfId="35" applyFont="1" applyBorder="1" applyAlignment="1">
      <alignment horizontal="center" vertical="center" textRotation="255" wrapText="1"/>
    </xf>
    <xf numFmtId="38" fontId="1" fillId="0" borderId="29" xfId="35" applyFont="1" applyBorder="1" applyAlignment="1">
      <alignment horizontal="center" vertical="top" textRotation="255" wrapText="1"/>
    </xf>
    <xf numFmtId="0" fontId="24" fillId="26" borderId="29" xfId="0" applyFont="1" applyFill="1" applyBorder="1" applyAlignment="1">
      <alignment horizontal="right" vertical="center"/>
    </xf>
    <xf numFmtId="0" fontId="24" fillId="26" borderId="31" xfId="0" applyFont="1" applyFill="1" applyBorder="1" applyAlignment="1">
      <alignment horizontal="right" vertical="center"/>
    </xf>
    <xf numFmtId="0" fontId="24" fillId="0" borderId="31" xfId="0" applyFont="1" applyBorder="1" applyAlignment="1">
      <alignment horizontal="right" vertical="center"/>
    </xf>
    <xf numFmtId="0" fontId="24" fillId="26" borderId="66" xfId="0" applyFont="1" applyFill="1" applyBorder="1" applyAlignment="1">
      <alignment horizontal="right" vertical="center"/>
    </xf>
    <xf numFmtId="0" fontId="24" fillId="0" borderId="66" xfId="0" applyFont="1" applyBorder="1" applyAlignment="1">
      <alignment horizontal="right" vertical="center"/>
    </xf>
    <xf numFmtId="38" fontId="1" fillId="0" borderId="56" xfId="35" applyFont="1" applyFill="1" applyBorder="1" applyAlignment="1" applyProtection="1">
      <alignment horizontal="left" vertical="center"/>
      <protection locked="0"/>
    </xf>
    <xf numFmtId="38" fontId="1" fillId="0" borderId="0" xfId="35" applyFont="1" applyFill="1" applyBorder="1" applyAlignment="1" applyProtection="1">
      <alignment horizontal="center" vertical="center"/>
      <protection locked="0"/>
    </xf>
    <xf numFmtId="38" fontId="1" fillId="0" borderId="0" xfId="35" applyFont="1" applyFill="1" applyBorder="1" applyAlignment="1" applyProtection="1">
      <alignment vertical="center"/>
      <protection locked="0"/>
    </xf>
    <xf numFmtId="38" fontId="1" fillId="0" borderId="0" xfId="35" applyFont="1" applyFill="1" applyBorder="1" applyAlignment="1" applyProtection="1">
      <alignment horizontal="center"/>
      <protection locked="0"/>
    </xf>
    <xf numFmtId="38" fontId="1" fillId="0" borderId="58" xfId="35" applyFont="1" applyFill="1" applyBorder="1" applyAlignment="1" applyProtection="1">
      <alignment horizontal="left" vertical="center"/>
      <protection locked="0"/>
    </xf>
    <xf numFmtId="38" fontId="1" fillId="0" borderId="60" xfId="35" applyFont="1" applyFill="1" applyBorder="1" applyAlignment="1" applyProtection="1">
      <alignment horizontal="center" vertical="center"/>
      <protection locked="0"/>
    </xf>
    <xf numFmtId="38" fontId="1" fillId="0" borderId="57" xfId="35" applyFont="1" applyFill="1" applyBorder="1" applyAlignment="1" applyProtection="1">
      <alignment horizontal="center" vertical="center"/>
      <protection locked="0"/>
    </xf>
    <xf numFmtId="38" fontId="1" fillId="0" borderId="20" xfId="35" applyFont="1" applyFill="1" applyBorder="1" applyAlignment="1">
      <alignment horizontal="left"/>
    </xf>
    <xf numFmtId="38" fontId="1" fillId="0" borderId="59" xfId="35" applyFont="1" applyFill="1" applyBorder="1" applyAlignment="1">
      <alignment horizontal="left" wrapText="1"/>
    </xf>
    <xf numFmtId="38" fontId="1" fillId="0" borderId="0" xfId="35" applyFont="1" applyFill="1" applyBorder="1" applyAlignment="1">
      <alignment horizontal="center" wrapText="1"/>
    </xf>
    <xf numFmtId="38" fontId="1" fillId="26" borderId="29" xfId="35" applyFont="1" applyFill="1" applyBorder="1" applyAlignment="1">
      <alignment horizontal="left" vertical="center"/>
    </xf>
    <xf numFmtId="38" fontId="1" fillId="0" borderId="0" xfId="35" applyFont="1" applyAlignment="1" applyProtection="1">
      <protection locked="0"/>
    </xf>
    <xf numFmtId="0" fontId="1" fillId="0" borderId="0" xfId="44" applyFont="1" applyBorder="1" applyAlignment="1">
      <alignment horizontal="center"/>
    </xf>
    <xf numFmtId="38" fontId="24" fillId="26" borderId="29" xfId="34" applyFont="1" applyFill="1" applyBorder="1" applyAlignment="1">
      <alignment horizontal="right" vertical="center"/>
    </xf>
    <xf numFmtId="38" fontId="1" fillId="26" borderId="29" xfId="34" applyFont="1" applyFill="1" applyBorder="1" applyAlignment="1">
      <alignment horizontal="right" vertical="center"/>
    </xf>
    <xf numFmtId="38" fontId="24" fillId="26" borderId="31" xfId="34" applyFont="1" applyFill="1" applyBorder="1" applyAlignment="1">
      <alignment horizontal="right" vertical="center"/>
    </xf>
    <xf numFmtId="38" fontId="1" fillId="0" borderId="31" xfId="34" applyFont="1" applyBorder="1" applyAlignment="1">
      <alignment horizontal="right" vertical="center"/>
    </xf>
    <xf numFmtId="38" fontId="24" fillId="26" borderId="66" xfId="34" applyFont="1" applyFill="1" applyBorder="1" applyAlignment="1">
      <alignment horizontal="right" vertical="center"/>
    </xf>
    <xf numFmtId="38" fontId="1" fillId="26" borderId="66" xfId="34" applyFont="1" applyFill="1" applyBorder="1" applyAlignment="1">
      <alignment horizontal="right" vertical="center"/>
    </xf>
    <xf numFmtId="38" fontId="1" fillId="0" borderId="66" xfId="34" applyFont="1" applyBorder="1" applyAlignment="1">
      <alignment horizontal="right" vertical="center"/>
    </xf>
    <xf numFmtId="38" fontId="1" fillId="0" borderId="0" xfId="34" applyFont="1" applyBorder="1" applyAlignment="1">
      <alignment horizontal="left" vertical="center"/>
    </xf>
    <xf numFmtId="38" fontId="1" fillId="0" borderId="29" xfId="34" applyFont="1" applyBorder="1" applyAlignment="1">
      <alignment horizontal="center" vertical="center" wrapText="1"/>
    </xf>
    <xf numFmtId="38" fontId="1" fillId="0" borderId="55" xfId="34" applyFont="1" applyBorder="1" applyAlignment="1">
      <alignment horizontal="center" vertical="center"/>
    </xf>
    <xf numFmtId="38" fontId="1" fillId="0" borderId="54" xfId="34" applyFont="1" applyBorder="1" applyAlignment="1">
      <alignment horizontal="center" vertical="center"/>
    </xf>
    <xf numFmtId="38" fontId="1" fillId="0" borderId="12" xfId="34" applyFont="1" applyBorder="1" applyAlignment="1">
      <alignment horizontal="center" vertical="center" wrapText="1"/>
    </xf>
    <xf numFmtId="38" fontId="1" fillId="0" borderId="23" xfId="34" applyFont="1" applyBorder="1" applyAlignment="1">
      <alignment horizontal="center" vertical="center" wrapText="1"/>
    </xf>
    <xf numFmtId="38" fontId="1" fillId="0" borderId="31" xfId="34" applyFont="1" applyBorder="1" applyAlignment="1">
      <alignment horizontal="center" vertical="center" wrapText="1"/>
    </xf>
    <xf numFmtId="38" fontId="1" fillId="26" borderId="23" xfId="34" applyFont="1" applyFill="1" applyBorder="1" applyAlignment="1">
      <alignment horizontal="center" vertical="center"/>
    </xf>
    <xf numFmtId="38" fontId="1" fillId="0" borderId="23" xfId="34" applyFont="1" applyFill="1" applyBorder="1" applyAlignment="1">
      <alignment horizontal="center" vertical="center"/>
    </xf>
    <xf numFmtId="38" fontId="1" fillId="0" borderId="0" xfId="34" applyFont="1" applyFill="1" applyBorder="1" applyAlignment="1">
      <alignment horizontal="left" vertical="center"/>
    </xf>
    <xf numFmtId="38" fontId="1" fillId="0" borderId="0" xfId="34" applyFont="1" applyFill="1" applyBorder="1" applyAlignment="1">
      <alignment horizontal="center" vertical="center"/>
    </xf>
    <xf numFmtId="38" fontId="1" fillId="0" borderId="0" xfId="34" applyFont="1" applyBorder="1" applyAlignment="1">
      <alignment horizontal="center" vertical="center"/>
    </xf>
    <xf numFmtId="38" fontId="1" fillId="0" borderId="0" xfId="34" applyFont="1" applyFill="1" applyBorder="1" applyAlignment="1">
      <alignment horizontal="left" vertical="center" shrinkToFit="1"/>
    </xf>
    <xf numFmtId="38" fontId="3" fillId="0" borderId="31" xfId="34" applyFont="1" applyFill="1" applyBorder="1" applyAlignment="1">
      <alignment horizontal="center" vertical="center" wrapText="1"/>
    </xf>
    <xf numFmtId="38" fontId="1" fillId="26" borderId="29" xfId="35" applyFont="1" applyFill="1" applyBorder="1" applyAlignment="1">
      <alignment horizontal="center" vertical="center"/>
    </xf>
    <xf numFmtId="38" fontId="1" fillId="26" borderId="12" xfId="35" applyFont="1" applyFill="1" applyBorder="1" applyAlignment="1">
      <alignment horizontal="center" vertical="center"/>
    </xf>
    <xf numFmtId="38" fontId="1" fillId="0" borderId="0" xfId="34" applyFont="1" applyFill="1" applyAlignment="1">
      <alignment horizontal="left" vertical="top" wrapText="1"/>
    </xf>
    <xf numFmtId="38" fontId="1" fillId="26" borderId="29" xfId="34" applyFont="1" applyFill="1" applyBorder="1" applyAlignment="1">
      <alignment horizontal="center" vertical="center"/>
    </xf>
    <xf numFmtId="38" fontId="1" fillId="0" borderId="29" xfId="34" applyFont="1" applyFill="1" applyBorder="1" applyAlignment="1">
      <alignment horizontal="center" vertical="center"/>
    </xf>
    <xf numFmtId="38" fontId="1" fillId="26" borderId="31" xfId="34" applyFont="1" applyFill="1" applyBorder="1" applyAlignment="1">
      <alignment horizontal="center" vertical="center"/>
    </xf>
    <xf numFmtId="38" fontId="1" fillId="0" borderId="31" xfId="34" applyFont="1" applyFill="1" applyBorder="1" applyAlignment="1">
      <alignment horizontal="center" vertical="center"/>
    </xf>
    <xf numFmtId="38" fontId="1" fillId="26" borderId="66" xfId="34" applyFont="1" applyFill="1" applyBorder="1" applyAlignment="1">
      <alignment horizontal="center" vertical="center"/>
    </xf>
    <xf numFmtId="38" fontId="1" fillId="0" borderId="66" xfId="34" applyFont="1" applyFill="1" applyBorder="1" applyAlignment="1">
      <alignment horizontal="center" vertical="center"/>
    </xf>
    <xf numFmtId="38" fontId="6" fillId="0" borderId="0" xfId="35" applyFont="1" applyFill="1" applyBorder="1" applyAlignment="1">
      <alignment horizontal="right" vertical="center"/>
    </xf>
    <xf numFmtId="38" fontId="1" fillId="0" borderId="29" xfId="35" applyFont="1" applyBorder="1" applyAlignment="1">
      <alignment horizontal="center" vertical="center"/>
    </xf>
    <xf numFmtId="38" fontId="1" fillId="0" borderId="29" xfId="35" applyFont="1" applyBorder="1" applyAlignment="1">
      <alignment vertical="center" wrapText="1"/>
    </xf>
    <xf numFmtId="38" fontId="1" fillId="0" borderId="12" xfId="35" applyFont="1" applyBorder="1" applyAlignment="1">
      <alignment vertical="center" wrapText="1"/>
    </xf>
    <xf numFmtId="38" fontId="1" fillId="0" borderId="29" xfId="34" applyFont="1" applyBorder="1" applyAlignment="1">
      <alignment horizontal="center" vertical="center"/>
    </xf>
    <xf numFmtId="38" fontId="3" fillId="0" borderId="29" xfId="35" applyFont="1" applyBorder="1" applyAlignment="1">
      <alignment horizontal="center" vertical="center"/>
    </xf>
    <xf numFmtId="38" fontId="1" fillId="0" borderId="31" xfId="35" applyFont="1" applyBorder="1" applyAlignment="1">
      <alignment horizontal="center" vertical="center"/>
    </xf>
    <xf numFmtId="38" fontId="1" fillId="0" borderId="31" xfId="35" applyFont="1" applyBorder="1" applyAlignment="1">
      <alignment horizontal="center" vertical="top" wrapText="1"/>
    </xf>
    <xf numFmtId="38" fontId="1" fillId="0" borderId="12" xfId="34" applyFont="1" applyFill="1" applyBorder="1" applyAlignment="1">
      <alignment horizontal="center" vertical="center" wrapText="1"/>
    </xf>
    <xf numFmtId="38" fontId="1" fillId="0" borderId="0" xfId="34" applyFont="1" applyBorder="1" applyAlignment="1">
      <alignment horizontal="left"/>
    </xf>
    <xf numFmtId="38" fontId="1" fillId="26" borderId="13" xfId="35" applyFont="1" applyFill="1" applyBorder="1" applyAlignment="1">
      <alignment horizontal="center" vertical="center"/>
    </xf>
    <xf numFmtId="38" fontId="1" fillId="26" borderId="29" xfId="34" applyFont="1" applyFill="1" applyBorder="1" applyAlignment="1">
      <alignment vertical="center"/>
    </xf>
    <xf numFmtId="38" fontId="1" fillId="0" borderId="23" xfId="35" applyFont="1" applyBorder="1" applyAlignment="1">
      <alignment horizontal="center" vertical="center" wrapText="1"/>
    </xf>
    <xf numFmtId="38" fontId="1" fillId="0" borderId="29" xfId="35" applyFont="1" applyBorder="1" applyAlignment="1">
      <alignment horizontal="right" vertical="center"/>
    </xf>
    <xf numFmtId="0" fontId="1" fillId="0" borderId="0" xfId="44" applyFont="1" applyBorder="1" applyAlignment="1">
      <alignment horizontal="left" vertical="center"/>
    </xf>
    <xf numFmtId="38" fontId="1" fillId="26" borderId="29" xfId="34" applyNumberFormat="1" applyFont="1" applyFill="1" applyBorder="1" applyAlignment="1">
      <alignment horizontal="right" vertical="center"/>
    </xf>
    <xf numFmtId="38" fontId="1" fillId="26" borderId="31" xfId="34" applyNumberFormat="1" applyFont="1" applyFill="1" applyBorder="1" applyAlignment="1">
      <alignment horizontal="right" vertical="center"/>
    </xf>
    <xf numFmtId="38" fontId="1" fillId="26" borderId="66" xfId="34" applyNumberFormat="1" applyFont="1" applyFill="1" applyBorder="1" applyAlignment="1">
      <alignment horizontal="right" vertical="center"/>
    </xf>
    <xf numFmtId="38" fontId="1" fillId="0" borderId="29" xfId="35" applyNumberFormat="1" applyFont="1" applyBorder="1" applyAlignment="1">
      <alignment horizontal="center" vertical="center" wrapText="1"/>
    </xf>
    <xf numFmtId="38" fontId="3" fillId="0" borderId="31" xfId="35" applyNumberFormat="1" applyFont="1" applyBorder="1" applyAlignment="1">
      <alignment horizontal="center" vertical="center" wrapText="1"/>
    </xf>
    <xf numFmtId="177" fontId="1" fillId="0" borderId="0" xfId="35" applyNumberFormat="1" applyFont="1" applyBorder="1" applyAlignment="1"/>
    <xf numFmtId="177" fontId="1" fillId="26" borderId="31" xfId="35" applyNumberFormat="1" applyFont="1" applyFill="1" applyBorder="1" applyAlignment="1">
      <alignment horizontal="right" vertical="center"/>
    </xf>
    <xf numFmtId="177" fontId="1" fillId="0" borderId="31" xfId="35" applyNumberFormat="1" applyFont="1" applyFill="1" applyBorder="1" applyAlignment="1">
      <alignment horizontal="right" vertical="center"/>
    </xf>
    <xf numFmtId="38" fontId="1" fillId="26" borderId="12" xfId="34" applyFont="1" applyFill="1" applyBorder="1" applyAlignment="1">
      <alignment vertical="center"/>
    </xf>
    <xf numFmtId="38" fontId="1" fillId="26" borderId="29" xfId="35" applyNumberFormat="1" applyFont="1" applyFill="1" applyBorder="1" applyAlignment="1">
      <alignment horizontal="right" vertical="center"/>
    </xf>
    <xf numFmtId="38" fontId="1" fillId="26" borderId="66" xfId="35" applyNumberFormat="1" applyFont="1" applyFill="1" applyBorder="1" applyAlignment="1">
      <alignment horizontal="right" vertical="center"/>
    </xf>
    <xf numFmtId="38" fontId="1" fillId="26" borderId="31" xfId="35" applyNumberFormat="1" applyFont="1" applyFill="1" applyBorder="1" applyAlignment="1">
      <alignment horizontal="right" vertical="center"/>
    </xf>
    <xf numFmtId="38" fontId="1" fillId="0" borderId="29" xfId="35" applyNumberFormat="1" applyFont="1" applyBorder="1" applyAlignment="1">
      <alignment horizontal="right" vertical="center"/>
    </xf>
    <xf numFmtId="38" fontId="1" fillId="0" borderId="68" xfId="35" applyFont="1" applyFill="1" applyBorder="1" applyAlignment="1">
      <alignment horizontal="center" vertical="center"/>
    </xf>
    <xf numFmtId="38" fontId="1" fillId="0" borderId="59" xfId="35" applyFont="1" applyFill="1" applyBorder="1" applyAlignment="1">
      <alignment horizontal="center" vertical="center"/>
    </xf>
    <xf numFmtId="38" fontId="1" fillId="0" borderId="12" xfId="34" applyFont="1" applyBorder="1" applyAlignment="1">
      <alignment horizontal="center" vertical="center"/>
    </xf>
    <xf numFmtId="38" fontId="1" fillId="26" borderId="29" xfId="34" applyFont="1" applyFill="1" applyBorder="1" applyAlignment="1">
      <alignment horizontal="left" vertical="center"/>
    </xf>
    <xf numFmtId="38" fontId="1" fillId="0" borderId="23" xfId="34" applyFont="1" applyFill="1" applyBorder="1" applyAlignment="1">
      <alignment horizontal="left" vertical="center"/>
    </xf>
    <xf numFmtId="38" fontId="1" fillId="0" borderId="0" xfId="34" applyFont="1" applyBorder="1" applyAlignment="1">
      <alignment horizontal="right"/>
    </xf>
    <xf numFmtId="38" fontId="1" fillId="0" borderId="0" xfId="34" applyFont="1" applyAlignment="1">
      <alignment horizontal="left" vertical="top" wrapText="1"/>
    </xf>
    <xf numFmtId="177" fontId="1" fillId="0" borderId="0" xfId="35" applyNumberFormat="1" applyFont="1" applyAlignment="1"/>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0" fontId="4" fillId="0" borderId="59" xfId="0" applyFont="1" applyBorder="1" applyAlignment="1">
      <alignment horizontal="center" vertical="center" wrapText="1"/>
    </xf>
    <xf numFmtId="38" fontId="23" fillId="26" borderId="29" xfId="35" applyFont="1" applyFill="1" applyBorder="1" applyAlignment="1">
      <alignment horizontal="left" vertical="center"/>
    </xf>
    <xf numFmtId="38" fontId="1" fillId="26" borderId="31" xfId="35" applyFont="1" applyFill="1" applyBorder="1" applyAlignment="1">
      <alignment horizontal="right" vertical="center"/>
    </xf>
    <xf numFmtId="38" fontId="1" fillId="0" borderId="13" xfId="35" applyFont="1" applyBorder="1" applyAlignment="1">
      <alignment horizontal="left"/>
    </xf>
    <xf numFmtId="38" fontId="14" fillId="0" borderId="0" xfId="35" applyFont="1" applyAlignment="1">
      <alignment horizontal="left"/>
    </xf>
    <xf numFmtId="38" fontId="24" fillId="0" borderId="0" xfId="35" applyFont="1" applyBorder="1" applyAlignment="1">
      <alignment horizontal="left" vertical="center"/>
    </xf>
    <xf numFmtId="177" fontId="24" fillId="0" borderId="0" xfId="35" applyNumberFormat="1" applyFont="1" applyAlignment="1"/>
    <xf numFmtId="38" fontId="24" fillId="0" borderId="0" xfId="35" applyFont="1" applyAlignment="1"/>
    <xf numFmtId="38" fontId="24" fillId="26" borderId="23" xfId="35" applyFont="1" applyFill="1" applyBorder="1" applyAlignment="1">
      <alignment horizontal="left" vertical="center"/>
    </xf>
    <xf numFmtId="38" fontId="24" fillId="0" borderId="13" xfId="35" applyFont="1" applyBorder="1" applyAlignment="1">
      <alignment horizontal="left"/>
    </xf>
    <xf numFmtId="177" fontId="24" fillId="0" borderId="20" xfId="35" applyNumberFormat="1" applyFont="1" applyBorder="1" applyAlignment="1"/>
    <xf numFmtId="177" fontId="24" fillId="0" borderId="0" xfId="35" applyNumberFormat="1" applyFont="1" applyBorder="1" applyAlignment="1"/>
    <xf numFmtId="38" fontId="24" fillId="0" borderId="0" xfId="35" applyFont="1" applyBorder="1" applyAlignment="1"/>
    <xf numFmtId="0" fontId="24" fillId="0" borderId="0" xfId="44" applyFont="1" applyBorder="1" applyAlignment="1">
      <alignment horizontal="left"/>
    </xf>
    <xf numFmtId="38" fontId="24" fillId="0" borderId="0" xfId="35" applyFont="1" applyFill="1" applyBorder="1" applyAlignment="1">
      <alignment horizontal="left"/>
    </xf>
    <xf numFmtId="177" fontId="24" fillId="0" borderId="0" xfId="35" applyNumberFormat="1" applyFont="1" applyBorder="1"/>
    <xf numFmtId="38" fontId="24" fillId="0" borderId="0" xfId="35" applyFont="1" applyAlignment="1">
      <alignment vertical="center"/>
    </xf>
    <xf numFmtId="177" fontId="25" fillId="0" borderId="0" xfId="35" applyNumberFormat="1" applyFont="1" applyAlignment="1"/>
    <xf numFmtId="38" fontId="25" fillId="0" borderId="0" xfId="35" applyFont="1" applyAlignment="1"/>
    <xf numFmtId="38" fontId="25" fillId="0" borderId="0" xfId="35" applyFont="1" applyFill="1" applyBorder="1" applyAlignment="1">
      <alignment horizontal="left"/>
    </xf>
    <xf numFmtId="38" fontId="1" fillId="0" borderId="12" xfId="35" applyFont="1" applyBorder="1" applyAlignment="1">
      <alignment horizontal="left" vertical="center"/>
    </xf>
    <xf numFmtId="38" fontId="1" fillId="0" borderId="29" xfId="35" applyFont="1" applyBorder="1" applyAlignment="1">
      <alignment horizontal="left" vertical="center"/>
    </xf>
    <xf numFmtId="38" fontId="1" fillId="0" borderId="12" xfId="34" applyFont="1" applyBorder="1" applyAlignment="1">
      <alignment horizontal="left" vertical="center"/>
    </xf>
    <xf numFmtId="38" fontId="0" fillId="0" borderId="23" xfId="34" applyFont="1" applyBorder="1" applyAlignment="1">
      <alignment horizontal="right" vertical="center"/>
    </xf>
    <xf numFmtId="38" fontId="0" fillId="0" borderId="23" xfId="35" applyFont="1" applyFill="1" applyBorder="1" applyAlignment="1">
      <alignment horizontal="center" vertical="top" textRotation="255" wrapText="1"/>
    </xf>
    <xf numFmtId="38" fontId="1" fillId="0" borderId="66" xfId="35" applyFont="1" applyBorder="1" applyAlignment="1">
      <alignment horizontal="center" vertical="center"/>
    </xf>
    <xf numFmtId="0" fontId="1" fillId="0" borderId="0" xfId="44" applyFont="1" applyFill="1" applyBorder="1" applyAlignment="1">
      <alignment horizontal="left" vertical="center"/>
    </xf>
    <xf numFmtId="38" fontId="1" fillId="0" borderId="0" xfId="35" applyFont="1" applyAlignment="1">
      <alignment horizontal="center" vertical="center"/>
    </xf>
    <xf numFmtId="38" fontId="24" fillId="26" borderId="29" xfId="34" applyFont="1" applyFill="1" applyBorder="1" applyAlignment="1">
      <alignment vertical="center"/>
    </xf>
    <xf numFmtId="0" fontId="24" fillId="26" borderId="29" xfId="0" applyFont="1" applyFill="1" applyBorder="1" applyAlignment="1">
      <alignment vertical="center"/>
    </xf>
    <xf numFmtId="38" fontId="1" fillId="0" borderId="57" xfId="35" applyFont="1" applyFill="1" applyBorder="1" applyAlignment="1" applyProtection="1">
      <alignment horizontal="center" vertical="center" shrinkToFit="1"/>
      <protection locked="0"/>
    </xf>
    <xf numFmtId="38" fontId="1" fillId="0" borderId="23" xfId="35" applyFont="1" applyFill="1" applyBorder="1" applyAlignment="1" applyProtection="1">
      <alignment horizontal="center" vertical="center" shrinkToFit="1"/>
      <protection locked="0"/>
    </xf>
    <xf numFmtId="38" fontId="1" fillId="0" borderId="0" xfId="35" applyNumberFormat="1" applyFont="1" applyBorder="1" applyAlignment="1">
      <alignment vertical="center"/>
    </xf>
    <xf numFmtId="38" fontId="1" fillId="0" borderId="0" xfId="35" applyFont="1" applyAlignment="1">
      <alignment horizontal="center" vertical="center" textRotation="255"/>
    </xf>
    <xf numFmtId="38" fontId="1" fillId="26" borderId="23" xfId="34" applyFont="1" applyFill="1" applyBorder="1" applyAlignment="1">
      <alignment vertical="center"/>
    </xf>
    <xf numFmtId="38" fontId="1" fillId="0" borderId="0" xfId="35" applyFont="1" applyAlignment="1">
      <alignment horizontal="center" vertical="center" textRotation="255" wrapText="1"/>
    </xf>
    <xf numFmtId="38" fontId="1" fillId="0" borderId="23" xfId="35" applyFont="1" applyFill="1" applyBorder="1" applyAlignment="1">
      <alignment horizontal="center" vertical="center" shrinkToFit="1"/>
    </xf>
    <xf numFmtId="38" fontId="3" fillId="0" borderId="0" xfId="35" applyFont="1" applyAlignment="1"/>
    <xf numFmtId="38" fontId="3" fillId="0" borderId="0" xfId="35" applyFont="1" applyAlignment="1">
      <alignment horizontal="left" vertical="center"/>
    </xf>
    <xf numFmtId="38" fontId="3" fillId="0" borderId="0" xfId="35" applyFont="1" applyAlignment="1">
      <alignment vertical="center"/>
    </xf>
    <xf numFmtId="38" fontId="1" fillId="0" borderId="0" xfId="34" applyFont="1" applyBorder="1" applyAlignment="1">
      <alignment horizontal="left" vertical="center" shrinkToFit="1"/>
    </xf>
    <xf numFmtId="38" fontId="1" fillId="0" borderId="29" xfId="34" applyFont="1" applyBorder="1" applyAlignment="1">
      <alignment horizontal="center" vertical="top"/>
    </xf>
    <xf numFmtId="38" fontId="3" fillId="0" borderId="61" xfId="34" applyFont="1" applyBorder="1" applyAlignment="1">
      <alignment horizontal="center" vertical="top"/>
    </xf>
    <xf numFmtId="38" fontId="1" fillId="0" borderId="59" xfId="34" applyFont="1" applyBorder="1" applyAlignment="1"/>
    <xf numFmtId="38" fontId="1" fillId="0" borderId="56" xfId="34" applyFont="1" applyBorder="1" applyAlignment="1"/>
    <xf numFmtId="38" fontId="1" fillId="0" borderId="23" xfId="34" applyFont="1" applyFill="1" applyBorder="1" applyAlignment="1">
      <alignment horizontal="center" vertical="center" wrapText="1"/>
    </xf>
    <xf numFmtId="38" fontId="3" fillId="0" borderId="31" xfId="34" applyFont="1" applyBorder="1" applyAlignment="1">
      <alignment horizontal="center" vertical="top"/>
    </xf>
    <xf numFmtId="38" fontId="3" fillId="0" borderId="62" xfId="34" applyFont="1" applyBorder="1" applyAlignment="1">
      <alignment horizontal="center" vertical="top"/>
    </xf>
    <xf numFmtId="38" fontId="1" fillId="26" borderId="12" xfId="34" applyFont="1" applyFill="1" applyBorder="1" applyAlignment="1">
      <alignment horizontal="center" vertical="center"/>
    </xf>
    <xf numFmtId="38" fontId="1" fillId="0" borderId="56" xfId="35" applyFont="1" applyBorder="1" applyAlignment="1">
      <alignment vertical="center" shrinkToFit="1"/>
    </xf>
    <xf numFmtId="38" fontId="1" fillId="0" borderId="56" xfId="34" applyFont="1" applyBorder="1" applyAlignment="1">
      <alignment vertical="center" shrinkToFit="1"/>
    </xf>
    <xf numFmtId="38" fontId="1" fillId="0" borderId="56" xfId="35" applyNumberFormat="1" applyFont="1" applyBorder="1" applyAlignment="1">
      <alignment vertical="center" shrinkToFit="1"/>
    </xf>
    <xf numFmtId="38" fontId="1" fillId="0" borderId="58" xfId="35" applyFont="1" applyBorder="1" applyAlignment="1">
      <alignment vertical="center"/>
    </xf>
    <xf numFmtId="38" fontId="1" fillId="0" borderId="61" xfId="35" applyFont="1" applyBorder="1" applyAlignment="1">
      <alignment vertical="center"/>
    </xf>
    <xf numFmtId="38" fontId="1" fillId="0" borderId="13" xfId="35" applyFont="1" applyBorder="1" applyAlignment="1">
      <alignment vertical="center"/>
    </xf>
    <xf numFmtId="38" fontId="1" fillId="0" borderId="29" xfId="35" applyNumberFormat="1" applyFont="1" applyBorder="1" applyAlignment="1">
      <alignment horizontal="center" vertical="center"/>
    </xf>
    <xf numFmtId="38" fontId="3" fillId="0" borderId="61" xfId="35" applyFont="1" applyBorder="1" applyAlignment="1">
      <alignment horizontal="center" vertical="center"/>
    </xf>
    <xf numFmtId="38" fontId="1" fillId="0" borderId="62" xfId="35" applyFont="1" applyBorder="1" applyAlignment="1">
      <alignment vertical="center"/>
    </xf>
    <xf numFmtId="38" fontId="3" fillId="0" borderId="31" xfId="35" applyNumberFormat="1" applyFont="1" applyBorder="1" applyAlignment="1">
      <alignment horizontal="center" vertical="center"/>
    </xf>
    <xf numFmtId="38" fontId="3" fillId="0" borderId="62" xfId="35" applyFont="1" applyBorder="1" applyAlignment="1">
      <alignment horizontal="center" vertical="center"/>
    </xf>
    <xf numFmtId="38" fontId="1" fillId="0" borderId="13" xfId="34" applyFont="1" applyBorder="1" applyAlignment="1">
      <alignment horizontal="left" vertical="center"/>
    </xf>
    <xf numFmtId="38" fontId="25" fillId="0" borderId="0" xfId="34" applyFont="1" applyFill="1" applyBorder="1" applyAlignment="1">
      <alignment horizontal="left" vertical="center"/>
    </xf>
    <xf numFmtId="38" fontId="23" fillId="0" borderId="31" xfId="34" applyFont="1" applyFill="1" applyBorder="1" applyAlignment="1">
      <alignment horizontal="center" vertical="center" wrapText="1"/>
    </xf>
    <xf numFmtId="177" fontId="23" fillId="0" borderId="31" xfId="35" applyNumberFormat="1" applyFont="1" applyFill="1" applyBorder="1" applyAlignment="1">
      <alignment horizontal="center" vertical="top" wrapText="1"/>
    </xf>
    <xf numFmtId="38" fontId="0" fillId="0" borderId="23" xfId="35" applyFont="1" applyBorder="1" applyAlignment="1">
      <alignment horizontal="right" vertical="center"/>
    </xf>
    <xf numFmtId="38" fontId="1" fillId="0" borderId="29" xfId="34" applyFont="1" applyBorder="1" applyAlignment="1">
      <alignment horizontal="left" vertical="center"/>
    </xf>
    <xf numFmtId="38" fontId="23" fillId="26" borderId="29" xfId="34" applyFont="1" applyFill="1" applyBorder="1" applyAlignment="1">
      <alignment horizontal="left" vertical="center"/>
    </xf>
    <xf numFmtId="38" fontId="1" fillId="0" borderId="61" xfId="35" applyFont="1" applyBorder="1" applyAlignment="1">
      <alignment horizontal="center" vertical="center" wrapText="1"/>
    </xf>
    <xf numFmtId="38" fontId="1" fillId="0" borderId="60" xfId="35" applyFont="1" applyBorder="1" applyAlignment="1">
      <alignment horizontal="center" vertical="center" wrapText="1"/>
    </xf>
    <xf numFmtId="38" fontId="1" fillId="0" borderId="20" xfId="35" applyFont="1" applyBorder="1" applyAlignment="1">
      <alignment horizontal="center" vertical="center" wrapText="1"/>
    </xf>
    <xf numFmtId="38" fontId="1" fillId="0" borderId="69" xfId="35" applyFont="1" applyBorder="1" applyAlignment="1">
      <alignment horizontal="center" vertical="center" wrapText="1"/>
    </xf>
    <xf numFmtId="38" fontId="1" fillId="0" borderId="70" xfId="35" applyFont="1" applyBorder="1" applyAlignment="1">
      <alignment horizontal="center" vertical="center" wrapText="1"/>
    </xf>
    <xf numFmtId="38" fontId="1" fillId="0" borderId="0" xfId="35" applyFont="1" applyBorder="1" applyAlignment="1">
      <alignment horizontal="center" vertical="center" wrapText="1"/>
    </xf>
    <xf numFmtId="38" fontId="1" fillId="0" borderId="13" xfId="35" applyFont="1" applyBorder="1" applyAlignment="1">
      <alignment horizontal="center" vertical="center" wrapText="1"/>
    </xf>
    <xf numFmtId="177" fontId="1" fillId="0" borderId="20" xfId="35" applyNumberFormat="1" applyFont="1" applyBorder="1" applyAlignment="1">
      <alignment vertical="center"/>
    </xf>
    <xf numFmtId="38" fontId="1" fillId="0" borderId="60" xfId="35" applyFont="1" applyBorder="1" applyAlignment="1">
      <alignment horizontal="left" vertical="center"/>
    </xf>
    <xf numFmtId="38" fontId="1" fillId="0" borderId="71" xfId="35" applyFont="1" applyBorder="1" applyAlignment="1">
      <alignment horizontal="center" vertical="center" wrapText="1"/>
    </xf>
    <xf numFmtId="38" fontId="23" fillId="26" borderId="23" xfId="35" applyFont="1" applyFill="1" applyBorder="1" applyAlignment="1">
      <alignment horizontal="left" vertical="center"/>
    </xf>
    <xf numFmtId="38" fontId="0" fillId="0" borderId="0" xfId="35" applyFont="1" applyFill="1" applyAlignment="1">
      <alignment horizontal="right"/>
    </xf>
    <xf numFmtId="38" fontId="0" fillId="0" borderId="0" xfId="35" applyFont="1" applyFill="1" applyBorder="1" applyAlignment="1">
      <alignment horizontal="left" vertical="center"/>
    </xf>
    <xf numFmtId="38" fontId="26" fillId="0" borderId="0" xfId="35" applyFont="1"/>
    <xf numFmtId="38" fontId="0" fillId="0" borderId="56" xfId="35" applyFont="1" applyFill="1" applyBorder="1" applyAlignment="1">
      <alignment horizontal="left" vertical="center"/>
    </xf>
    <xf numFmtId="177" fontId="26" fillId="26" borderId="72" xfId="35" applyNumberFormat="1" applyFont="1" applyFill="1" applyBorder="1" applyAlignment="1">
      <alignment horizontal="right"/>
    </xf>
    <xf numFmtId="177" fontId="26" fillId="0" borderId="72" xfId="35" applyNumberFormat="1" applyFont="1" applyFill="1" applyBorder="1" applyAlignment="1">
      <alignment horizontal="right"/>
    </xf>
    <xf numFmtId="38" fontId="26" fillId="0" borderId="66" xfId="35" applyFont="1" applyFill="1" applyBorder="1" applyAlignment="1">
      <alignment horizontal="right"/>
    </xf>
    <xf numFmtId="38" fontId="26" fillId="0" borderId="73" xfId="35" applyFont="1" applyFill="1" applyBorder="1" applyAlignment="1">
      <alignment horizontal="right"/>
    </xf>
    <xf numFmtId="38" fontId="26" fillId="0" borderId="0" xfId="35" applyFont="1" applyAlignment="1">
      <alignment vertical="top"/>
    </xf>
    <xf numFmtId="38" fontId="26" fillId="0" borderId="0" xfId="35" applyFont="1" applyAlignment="1">
      <alignment horizontal="center"/>
    </xf>
    <xf numFmtId="38" fontId="26" fillId="0" borderId="57" xfId="35" applyFont="1" applyBorder="1" applyAlignment="1">
      <alignment horizontal="center" vertical="center"/>
    </xf>
    <xf numFmtId="38" fontId="26" fillId="0" borderId="29" xfId="35" applyFont="1" applyBorder="1" applyAlignment="1">
      <alignment horizontal="center" vertical="top"/>
    </xf>
    <xf numFmtId="38" fontId="26" fillId="0" borderId="57" xfId="35" applyFont="1" applyBorder="1" applyAlignment="1">
      <alignment horizontal="center" vertical="center" wrapText="1"/>
    </xf>
    <xf numFmtId="38" fontId="26" fillId="0" borderId="23" xfId="35" applyFont="1" applyBorder="1" applyAlignment="1">
      <alignment horizontal="center" vertical="center" wrapText="1"/>
    </xf>
    <xf numFmtId="177" fontId="26" fillId="0" borderId="23" xfId="35" applyNumberFormat="1" applyFont="1" applyFill="1" applyBorder="1" applyAlignment="1">
      <alignment horizontal="center" vertical="center" wrapText="1"/>
    </xf>
    <xf numFmtId="38" fontId="27" fillId="0" borderId="31" xfId="35" applyFont="1" applyBorder="1" applyAlignment="1">
      <alignment horizontal="center" vertical="top"/>
    </xf>
    <xf numFmtId="176" fontId="26" fillId="26" borderId="23" xfId="35" applyNumberFormat="1" applyFont="1" applyFill="1" applyBorder="1" applyAlignment="1">
      <alignment horizontal="right"/>
    </xf>
    <xf numFmtId="38" fontId="26" fillId="24" borderId="23" xfId="35" applyNumberFormat="1" applyFont="1" applyFill="1" applyBorder="1" applyAlignment="1">
      <alignment horizontal="right"/>
    </xf>
    <xf numFmtId="38" fontId="0" fillId="0" borderId="0" xfId="34" applyFont="1" applyBorder="1" applyAlignment="1">
      <alignment horizontal="left" vertical="center"/>
    </xf>
    <xf numFmtId="38" fontId="26" fillId="0" borderId="54" xfId="35" applyFont="1" applyBorder="1" applyAlignment="1">
      <alignment horizontal="center" vertical="center" wrapText="1"/>
    </xf>
    <xf numFmtId="38" fontId="0" fillId="0" borderId="0" xfId="35" applyFont="1" applyBorder="1" applyAlignment="1">
      <alignment horizontal="left" vertical="center"/>
    </xf>
    <xf numFmtId="38" fontId="26" fillId="0" borderId="60" xfId="35" applyFont="1" applyBorder="1" applyAlignment="1">
      <alignment horizontal="center" vertical="center"/>
    </xf>
    <xf numFmtId="38" fontId="26" fillId="0" borderId="62" xfId="35" applyFont="1" applyBorder="1" applyAlignment="1">
      <alignment horizontal="center" vertical="center"/>
    </xf>
    <xf numFmtId="38" fontId="0" fillId="0" borderId="56" xfId="35" applyFont="1" applyBorder="1" applyAlignment="1">
      <alignment horizontal="left" vertical="center"/>
    </xf>
    <xf numFmtId="38" fontId="27" fillId="0" borderId="54" xfId="35" applyFont="1" applyBorder="1" applyAlignment="1">
      <alignment horizontal="center" vertical="center" wrapText="1"/>
    </xf>
    <xf numFmtId="38" fontId="28" fillId="0" borderId="54" xfId="35" applyFont="1" applyBorder="1" applyAlignment="1">
      <alignment horizontal="center" vertical="center"/>
    </xf>
    <xf numFmtId="38" fontId="26" fillId="0" borderId="54" xfId="35" applyFont="1" applyBorder="1" applyAlignment="1">
      <alignment horizontal="center" vertical="center"/>
    </xf>
    <xf numFmtId="38" fontId="26" fillId="26" borderId="23" xfId="35" applyFont="1" applyFill="1" applyBorder="1" applyAlignment="1">
      <alignment horizontal="right" vertical="center"/>
    </xf>
    <xf numFmtId="38" fontId="0" fillId="0" borderId="23" xfId="34" applyFont="1" applyFill="1" applyBorder="1" applyAlignment="1">
      <alignment horizontal="right" vertical="center"/>
    </xf>
    <xf numFmtId="38" fontId="1" fillId="26" borderId="23" xfId="34" applyFont="1" applyFill="1" applyBorder="1" applyAlignment="1">
      <alignment horizontal="right" vertical="center"/>
    </xf>
    <xf numFmtId="177" fontId="26" fillId="26" borderId="66" xfId="35" applyNumberFormat="1" applyFont="1" applyFill="1" applyBorder="1" applyAlignment="1">
      <alignment horizontal="right"/>
    </xf>
    <xf numFmtId="177" fontId="26" fillId="26" borderId="73" xfId="35" applyNumberFormat="1" applyFont="1" applyFill="1" applyBorder="1" applyAlignment="1">
      <alignment horizontal="right"/>
    </xf>
    <xf numFmtId="38" fontId="1" fillId="0" borderId="31" xfId="34" applyFont="1" applyBorder="1" applyAlignment="1">
      <alignment horizontal="left" vertical="center"/>
    </xf>
    <xf numFmtId="0" fontId="0" fillId="0" borderId="0" xfId="0" applyAlignment="1">
      <alignment horizontal="right" vertical="center"/>
    </xf>
    <xf numFmtId="0" fontId="0" fillId="0" borderId="73" xfId="0" applyBorder="1" applyAlignment="1">
      <alignment horizontal="right" vertical="center"/>
    </xf>
    <xf numFmtId="38" fontId="1" fillId="0" borderId="72" xfId="34" applyFont="1" applyFill="1" applyBorder="1" applyAlignment="1">
      <alignment horizontal="right" vertical="center"/>
    </xf>
    <xf numFmtId="0" fontId="0" fillId="0" borderId="66" xfId="0" applyBorder="1" applyAlignment="1">
      <alignment horizontal="right" vertical="center"/>
    </xf>
    <xf numFmtId="0" fontId="0" fillId="0" borderId="66" xfId="0" applyBorder="1">
      <alignment vertical="center"/>
    </xf>
    <xf numFmtId="0" fontId="0" fillId="0" borderId="73" xfId="0" applyBorder="1">
      <alignment vertical="center"/>
    </xf>
    <xf numFmtId="38" fontId="1" fillId="0" borderId="61" xfId="34" applyFont="1" applyFill="1" applyBorder="1" applyAlignment="1">
      <alignment horizontal="right" vertical="center"/>
    </xf>
    <xf numFmtId="0" fontId="0" fillId="0" borderId="74" xfId="0" applyBorder="1" applyAlignment="1">
      <alignment horizontal="right" vertical="center"/>
    </xf>
    <xf numFmtId="0" fontId="0" fillId="0" borderId="75" xfId="0" applyBorder="1" applyAlignment="1">
      <alignment horizontal="right" vertical="center"/>
    </xf>
    <xf numFmtId="38" fontId="24" fillId="0" borderId="74" xfId="34" applyFont="1" applyBorder="1" applyAlignment="1">
      <alignment horizontal="right" vertical="center"/>
    </xf>
    <xf numFmtId="38" fontId="24" fillId="0" borderId="62" xfId="34" applyFont="1" applyBorder="1" applyAlignment="1">
      <alignment horizontal="right" vertical="center"/>
    </xf>
    <xf numFmtId="0" fontId="0" fillId="0" borderId="66" xfId="0" applyFill="1" applyBorder="1">
      <alignment vertical="center"/>
    </xf>
    <xf numFmtId="0" fontId="0" fillId="0" borderId="73" xfId="0" applyFill="1" applyBorder="1">
      <alignment vertical="center"/>
    </xf>
    <xf numFmtId="38" fontId="26" fillId="0" borderId="23" xfId="35" applyFont="1" applyBorder="1" applyAlignment="1">
      <alignment vertical="top"/>
    </xf>
    <xf numFmtId="38" fontId="26" fillId="0" borderId="23" xfId="35" applyFont="1" applyBorder="1"/>
    <xf numFmtId="177" fontId="26" fillId="0" borderId="66" xfId="35" applyNumberFormat="1" applyFont="1" applyFill="1" applyBorder="1" applyAlignment="1">
      <alignment horizontal="right"/>
    </xf>
    <xf numFmtId="177" fontId="26" fillId="0" borderId="73" xfId="35" applyNumberFormat="1" applyFont="1" applyFill="1" applyBorder="1" applyAlignment="1">
      <alignment horizontal="right"/>
    </xf>
    <xf numFmtId="38" fontId="26" fillId="0" borderId="23" xfId="35" applyFont="1" applyBorder="1" applyAlignment="1">
      <alignment horizontal="center"/>
    </xf>
    <xf numFmtId="38" fontId="1" fillId="27" borderId="29" xfId="35" applyFont="1" applyFill="1" applyBorder="1" applyAlignment="1">
      <alignment horizontal="center" vertical="center"/>
    </xf>
    <xf numFmtId="38" fontId="1" fillId="27" borderId="29" xfId="35" applyFont="1" applyFill="1" applyBorder="1" applyAlignment="1">
      <alignment horizontal="right" vertical="center"/>
    </xf>
    <xf numFmtId="38" fontId="1" fillId="27" borderId="66" xfId="35" applyFont="1" applyFill="1" applyBorder="1" applyAlignment="1">
      <alignment horizontal="center" vertical="center"/>
    </xf>
    <xf numFmtId="38" fontId="1" fillId="27" borderId="66" xfId="35" applyFont="1" applyFill="1" applyBorder="1" applyAlignment="1">
      <alignment horizontal="right" vertical="center"/>
    </xf>
    <xf numFmtId="38" fontId="1" fillId="27" borderId="31" xfId="35" applyFont="1" applyFill="1" applyBorder="1" applyAlignment="1">
      <alignment horizontal="center" vertical="center"/>
    </xf>
    <xf numFmtId="38" fontId="1" fillId="27" borderId="31" xfId="35" applyFont="1" applyFill="1" applyBorder="1" applyAlignment="1">
      <alignment horizontal="right" vertical="center"/>
    </xf>
    <xf numFmtId="38" fontId="1" fillId="27" borderId="29" xfId="34" applyFont="1" applyFill="1" applyBorder="1" applyAlignment="1">
      <alignment horizontal="right" vertical="center"/>
    </xf>
    <xf numFmtId="177" fontId="26" fillId="27" borderId="72" xfId="35" applyNumberFormat="1" applyFont="1" applyFill="1" applyBorder="1" applyAlignment="1">
      <alignment horizontal="right"/>
    </xf>
    <xf numFmtId="38" fontId="1" fillId="27" borderId="66" xfId="34" applyFont="1" applyFill="1" applyBorder="1" applyAlignment="1">
      <alignment horizontal="right" vertical="center"/>
    </xf>
    <xf numFmtId="38" fontId="26" fillId="27" borderId="66" xfId="35" applyFont="1" applyFill="1" applyBorder="1" applyAlignment="1">
      <alignment horizontal="right"/>
    </xf>
    <xf numFmtId="38" fontId="1" fillId="27" borderId="12" xfId="35" applyFont="1" applyFill="1" applyBorder="1" applyAlignment="1">
      <alignment horizontal="center" vertical="center"/>
    </xf>
    <xf numFmtId="38" fontId="1" fillId="27" borderId="31" xfId="34" applyFont="1" applyFill="1" applyBorder="1" applyAlignment="1">
      <alignment horizontal="right" vertical="center"/>
    </xf>
    <xf numFmtId="38" fontId="26" fillId="27" borderId="73" xfId="35" applyFont="1" applyFill="1" applyBorder="1" applyAlignment="1">
      <alignment horizontal="right"/>
    </xf>
    <xf numFmtId="38" fontId="1" fillId="27" borderId="29" xfId="34" applyFont="1" applyFill="1" applyBorder="1" applyAlignment="1">
      <alignment horizontal="center" vertical="center"/>
    </xf>
    <xf numFmtId="38" fontId="1" fillId="27" borderId="66" xfId="34" applyFont="1" applyFill="1" applyBorder="1" applyAlignment="1">
      <alignment horizontal="center" vertical="center"/>
    </xf>
    <xf numFmtId="38" fontId="1" fillId="27" borderId="31" xfId="34" applyFont="1" applyFill="1" applyBorder="1" applyAlignment="1">
      <alignment horizontal="center" vertical="center"/>
    </xf>
    <xf numFmtId="177" fontId="26" fillId="27" borderId="66" xfId="35" applyNumberFormat="1" applyFont="1" applyFill="1" applyBorder="1" applyAlignment="1">
      <alignment horizontal="right"/>
    </xf>
    <xf numFmtId="38" fontId="1" fillId="27" borderId="12" xfId="34" applyFont="1" applyFill="1" applyBorder="1" applyAlignment="1">
      <alignment horizontal="center" vertical="center"/>
    </xf>
    <xf numFmtId="177" fontId="26" fillId="27" borderId="73" xfId="35" applyNumberFormat="1" applyFont="1" applyFill="1" applyBorder="1" applyAlignment="1">
      <alignment horizontal="right"/>
    </xf>
    <xf numFmtId="38" fontId="1" fillId="27" borderId="23" xfId="35" applyFont="1" applyFill="1" applyBorder="1" applyAlignment="1">
      <alignment horizontal="left" vertical="center"/>
    </xf>
    <xf numFmtId="38" fontId="1" fillId="27" borderId="23" xfId="35" applyFont="1" applyFill="1" applyBorder="1" applyAlignment="1">
      <alignment horizontal="right" vertical="center"/>
    </xf>
    <xf numFmtId="38" fontId="1" fillId="27" borderId="23" xfId="35" applyFont="1" applyFill="1" applyBorder="1" applyAlignment="1">
      <alignment horizontal="left" vertical="center" shrinkToFit="1"/>
    </xf>
    <xf numFmtId="38" fontId="1" fillId="27" borderId="23" xfId="35" applyFont="1" applyFill="1" applyBorder="1" applyAlignment="1">
      <alignment horizontal="center" vertical="center"/>
    </xf>
    <xf numFmtId="38" fontId="1" fillId="27" borderId="29" xfId="35" applyNumberFormat="1" applyFont="1" applyFill="1" applyBorder="1" applyAlignment="1">
      <alignment horizontal="right" vertical="center"/>
    </xf>
    <xf numFmtId="38" fontId="1" fillId="27" borderId="66" xfId="35" applyNumberFormat="1" applyFont="1" applyFill="1" applyBorder="1" applyAlignment="1">
      <alignment horizontal="right" vertical="center"/>
    </xf>
    <xf numFmtId="38" fontId="1" fillId="27" borderId="31" xfId="35" applyNumberFormat="1" applyFont="1" applyFill="1" applyBorder="1" applyAlignment="1">
      <alignment horizontal="right" vertical="center"/>
    </xf>
    <xf numFmtId="38" fontId="1" fillId="27" borderId="23" xfId="34" applyFont="1" applyFill="1" applyBorder="1" applyAlignment="1">
      <alignment horizontal="left" vertical="center"/>
    </xf>
    <xf numFmtId="38" fontId="1" fillId="27" borderId="23" xfId="34" applyFont="1" applyFill="1" applyBorder="1" applyAlignment="1">
      <alignment horizontal="center" vertical="center"/>
    </xf>
    <xf numFmtId="38" fontId="1" fillId="27" borderId="23" xfId="34" applyFont="1" applyFill="1" applyBorder="1" applyAlignment="1">
      <alignment horizontal="right" vertical="center"/>
    </xf>
    <xf numFmtId="38" fontId="1" fillId="27" borderId="23" xfId="34" applyFont="1" applyFill="1" applyBorder="1">
      <alignment vertical="center"/>
    </xf>
    <xf numFmtId="177" fontId="1" fillId="27" borderId="31" xfId="35" applyNumberFormat="1" applyFont="1" applyFill="1" applyBorder="1" applyAlignment="1">
      <alignment horizontal="right" vertical="center"/>
    </xf>
    <xf numFmtId="0" fontId="0" fillId="0" borderId="12" xfId="0" applyFill="1" applyBorder="1">
      <alignment vertical="center"/>
    </xf>
    <xf numFmtId="38" fontId="1" fillId="0" borderId="72" xfId="35" applyNumberFormat="1" applyFont="1" applyBorder="1" applyAlignment="1">
      <alignment horizontal="right" vertical="center"/>
    </xf>
    <xf numFmtId="38" fontId="24" fillId="27" borderId="23" xfId="34" applyFont="1" applyFill="1" applyBorder="1" applyAlignment="1">
      <alignment horizontal="right" vertical="center"/>
    </xf>
    <xf numFmtId="38" fontId="24" fillId="0" borderId="0" xfId="35" applyFont="1" applyFill="1" applyAlignment="1">
      <alignment vertical="center"/>
    </xf>
    <xf numFmtId="38" fontId="1" fillId="0" borderId="20" xfId="35" applyFont="1" applyBorder="1" applyAlignment="1">
      <alignment horizontal="right" vertical="center"/>
    </xf>
    <xf numFmtId="0" fontId="3" fillId="0" borderId="76"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13" xfId="0" applyFont="1" applyBorder="1" applyAlignment="1">
      <alignment horizontal="center" vertical="center"/>
    </xf>
    <xf numFmtId="0" fontId="3" fillId="0" borderId="77" xfId="0" applyFont="1" applyBorder="1" applyAlignment="1">
      <alignment horizontal="center" vertical="center"/>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0" fillId="0" borderId="16" xfId="0" applyBorder="1" applyAlignment="1">
      <alignment vertical="center"/>
    </xf>
    <xf numFmtId="0" fontId="0" fillId="0" borderId="24" xfId="0" applyBorder="1" applyAlignment="1">
      <alignment vertical="center"/>
    </xf>
    <xf numFmtId="0" fontId="3" fillId="0" borderId="47" xfId="0" applyFont="1" applyBorder="1" applyAlignment="1">
      <alignment horizontal="center" vertical="center" wrapText="1"/>
    </xf>
    <xf numFmtId="0" fontId="0" fillId="0" borderId="22" xfId="0" applyBorder="1" applyAlignment="1">
      <alignment vertical="center" wrapText="1"/>
    </xf>
    <xf numFmtId="0" fontId="0" fillId="0" borderId="21" xfId="0" applyBorder="1" applyAlignment="1">
      <alignment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38" fontId="1" fillId="26" borderId="57" xfId="35" applyFont="1" applyFill="1" applyBorder="1" applyAlignment="1">
      <alignment horizontal="left" vertical="center"/>
    </xf>
    <xf numFmtId="38" fontId="1" fillId="26" borderId="54" xfId="35" applyFont="1" applyFill="1" applyBorder="1" applyAlignment="1">
      <alignment horizontal="left" vertical="center"/>
    </xf>
    <xf numFmtId="38" fontId="1" fillId="0" borderId="57" xfId="35" applyFont="1" applyFill="1" applyBorder="1" applyAlignment="1">
      <alignment horizontal="left" vertical="center"/>
    </xf>
    <xf numFmtId="38" fontId="1" fillId="0" borderId="54" xfId="35" applyFont="1" applyFill="1" applyBorder="1" applyAlignment="1">
      <alignment horizontal="left" vertical="center"/>
    </xf>
    <xf numFmtId="38" fontId="1" fillId="27" borderId="57" xfId="35" applyFont="1" applyFill="1" applyBorder="1" applyAlignment="1">
      <alignment horizontal="left" vertical="center"/>
    </xf>
    <xf numFmtId="38" fontId="1" fillId="27" borderId="54" xfId="35" applyFont="1" applyFill="1" applyBorder="1" applyAlignment="1">
      <alignment horizontal="left" vertical="center"/>
    </xf>
    <xf numFmtId="38" fontId="1" fillId="0" borderId="20" xfId="35" applyFont="1" applyFill="1" applyBorder="1" applyAlignment="1">
      <alignment horizontal="center" vertical="center" wrapText="1"/>
    </xf>
    <xf numFmtId="0" fontId="1" fillId="0" borderId="0" xfId="44" applyFont="1" applyBorder="1" applyAlignment="1">
      <alignment horizontal="center" vertical="center"/>
    </xf>
    <xf numFmtId="0" fontId="1" fillId="0" borderId="20" xfId="44" applyFont="1" applyBorder="1" applyAlignment="1">
      <alignment horizontal="center" vertical="center"/>
    </xf>
    <xf numFmtId="38" fontId="1" fillId="0" borderId="57" xfId="35" applyFont="1" applyFill="1" applyBorder="1" applyAlignment="1">
      <alignment horizontal="center" vertical="center"/>
    </xf>
    <xf numFmtId="38" fontId="1" fillId="0" borderId="54" xfId="35" applyFont="1" applyFill="1" applyBorder="1" applyAlignment="1">
      <alignment horizontal="center" vertical="center"/>
    </xf>
    <xf numFmtId="0" fontId="1" fillId="0" borderId="55" xfId="44" applyFont="1" applyBorder="1" applyAlignment="1">
      <alignment horizontal="center"/>
    </xf>
    <xf numFmtId="0" fontId="1" fillId="0" borderId="54" xfId="44" applyFont="1" applyBorder="1" applyAlignment="1">
      <alignment horizontal="center"/>
    </xf>
    <xf numFmtId="0" fontId="0" fillId="0" borderId="0" xfId="44" applyFont="1" applyBorder="1" applyAlignment="1">
      <alignment horizontal="left" vertical="top" wrapText="1"/>
    </xf>
    <xf numFmtId="0" fontId="1" fillId="0" borderId="0" xfId="44" applyFont="1" applyBorder="1" applyAlignment="1">
      <alignment horizontal="left" vertical="top" wrapText="1"/>
    </xf>
    <xf numFmtId="38" fontId="0" fillId="0" borderId="57" xfId="35" applyFont="1" applyFill="1" applyBorder="1" applyAlignment="1">
      <alignment horizontal="left" vertical="center"/>
    </xf>
    <xf numFmtId="0" fontId="1" fillId="0" borderId="55" xfId="44" applyFont="1" applyBorder="1" applyAlignment="1">
      <alignment horizontal="center" vertical="center"/>
    </xf>
    <xf numFmtId="0" fontId="0" fillId="0" borderId="55" xfId="0" applyFont="1" applyBorder="1" applyAlignment="1">
      <alignment horizontal="center" vertical="center"/>
    </xf>
    <xf numFmtId="0" fontId="0" fillId="0" borderId="54" xfId="0" applyFont="1" applyBorder="1" applyAlignment="1">
      <alignment horizontal="center" vertical="center"/>
    </xf>
    <xf numFmtId="38" fontId="1" fillId="0" borderId="58" xfId="35" applyFont="1" applyFill="1" applyBorder="1" applyAlignment="1">
      <alignment horizontal="center" vertical="center"/>
    </xf>
    <xf numFmtId="38" fontId="1" fillId="0" borderId="61" xfId="35" applyFont="1" applyFill="1" applyBorder="1" applyAlignment="1">
      <alignment horizontal="center" vertical="center"/>
    </xf>
    <xf numFmtId="0" fontId="0" fillId="0" borderId="59" xfId="0" applyFont="1" applyBorder="1" applyAlignment="1">
      <alignment horizontal="center" vertical="center"/>
    </xf>
    <xf numFmtId="0" fontId="0" fillId="0" borderId="62" xfId="0" applyFont="1" applyBorder="1" applyAlignment="1">
      <alignment horizontal="center" vertical="center"/>
    </xf>
    <xf numFmtId="38" fontId="23" fillId="0" borderId="58" xfId="35" applyFont="1" applyFill="1" applyBorder="1" applyAlignment="1">
      <alignment horizontal="center" vertical="center" wrapText="1"/>
    </xf>
    <xf numFmtId="38" fontId="23" fillId="0" borderId="61" xfId="35" applyFont="1" applyFill="1" applyBorder="1" applyAlignment="1">
      <alignment horizontal="center" vertical="center" wrapText="1"/>
    </xf>
    <xf numFmtId="0" fontId="23" fillId="0" borderId="59" xfId="0" applyFont="1" applyBorder="1" applyAlignment="1">
      <alignment horizontal="center" vertical="center" wrapText="1"/>
    </xf>
    <xf numFmtId="0" fontId="23" fillId="0" borderId="62" xfId="0" applyFont="1" applyBorder="1" applyAlignment="1">
      <alignment horizontal="center" vertical="center" wrapText="1"/>
    </xf>
    <xf numFmtId="38" fontId="1" fillId="0" borderId="60" xfId="35" applyFont="1" applyFill="1" applyBorder="1" applyAlignment="1">
      <alignment horizontal="center" vertical="center"/>
    </xf>
    <xf numFmtId="0" fontId="0" fillId="0" borderId="56" xfId="0" applyFont="1" applyBorder="1" applyAlignment="1">
      <alignment horizontal="center" vertical="center"/>
    </xf>
    <xf numFmtId="38" fontId="23" fillId="0" borderId="59" xfId="35" applyFont="1" applyFill="1" applyBorder="1" applyAlignment="1">
      <alignment horizontal="center" vertical="center" wrapText="1"/>
    </xf>
    <xf numFmtId="38" fontId="23" fillId="0" borderId="62" xfId="35" applyFont="1" applyFill="1" applyBorder="1" applyAlignment="1">
      <alignment horizontal="center" vertical="center" wrapText="1"/>
    </xf>
    <xf numFmtId="38" fontId="0" fillId="0" borderId="58" xfId="35" applyFont="1" applyFill="1" applyBorder="1" applyAlignment="1">
      <alignment horizontal="center" vertical="center" wrapText="1"/>
    </xf>
    <xf numFmtId="0" fontId="1" fillId="0" borderId="61" xfId="44" applyFont="1" applyBorder="1" applyAlignment="1">
      <alignment horizontal="center" vertical="center"/>
    </xf>
    <xf numFmtId="0" fontId="1" fillId="0" borderId="59" xfId="44" applyFont="1" applyBorder="1" applyAlignment="1">
      <alignment horizontal="center" vertical="center"/>
    </xf>
    <xf numFmtId="0" fontId="1" fillId="0" borderId="62" xfId="44" applyFont="1" applyBorder="1" applyAlignment="1">
      <alignment horizontal="center" vertical="center"/>
    </xf>
    <xf numFmtId="38" fontId="1" fillId="0" borderId="78" xfId="35" applyFont="1" applyFill="1" applyBorder="1" applyAlignment="1">
      <alignment horizontal="center" vertical="center"/>
    </xf>
    <xf numFmtId="38" fontId="1" fillId="0" borderId="79" xfId="35" applyFont="1" applyFill="1" applyBorder="1" applyAlignment="1">
      <alignment horizontal="center" vertical="center"/>
    </xf>
    <xf numFmtId="38" fontId="1" fillId="0" borderId="55" xfId="35" applyFont="1" applyFill="1" applyBorder="1" applyAlignment="1">
      <alignment horizontal="center" vertical="center"/>
    </xf>
    <xf numFmtId="38" fontId="1" fillId="0" borderId="23" xfId="35" applyFont="1" applyFill="1" applyBorder="1" applyAlignment="1">
      <alignment horizontal="center" vertical="center"/>
    </xf>
    <xf numFmtId="0" fontId="1" fillId="0" borderId="23" xfId="44" applyFont="1" applyBorder="1" applyAlignment="1">
      <alignment horizontal="center" vertical="center"/>
    </xf>
    <xf numFmtId="38" fontId="0" fillId="0" borderId="57" xfId="35" applyFont="1" applyFill="1" applyBorder="1" applyAlignment="1">
      <alignment horizontal="center" vertical="center"/>
    </xf>
    <xf numFmtId="38" fontId="0" fillId="0" borderId="55" xfId="35" applyFont="1" applyFill="1" applyBorder="1" applyAlignment="1">
      <alignment horizontal="center" vertical="center"/>
    </xf>
    <xf numFmtId="38" fontId="0" fillId="0" borderId="54" xfId="35" applyFont="1" applyFill="1" applyBorder="1" applyAlignment="1">
      <alignment horizontal="center" vertical="center"/>
    </xf>
    <xf numFmtId="0" fontId="1" fillId="0" borderId="80" xfId="44" applyNumberFormat="1" applyFont="1" applyBorder="1" applyAlignment="1">
      <alignment horizontal="left" vertical="center"/>
    </xf>
    <xf numFmtId="0" fontId="1" fillId="0" borderId="12" xfId="44" applyNumberFormat="1" applyFont="1" applyBorder="1" applyAlignment="1">
      <alignment horizontal="left" vertical="center"/>
    </xf>
    <xf numFmtId="0" fontId="1" fillId="0" borderId="81" xfId="44" applyNumberFormat="1" applyFont="1" applyBorder="1" applyAlignment="1">
      <alignment horizontal="left"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38" fontId="1" fillId="0" borderId="89" xfId="35" applyFont="1" applyFill="1" applyBorder="1" applyAlignment="1">
      <alignment horizontal="center" vertical="center" wrapText="1"/>
    </xf>
    <xf numFmtId="38" fontId="1" fillId="0" borderId="59" xfId="35" applyFont="1" applyFill="1" applyBorder="1" applyAlignment="1">
      <alignment horizontal="center" vertical="center" wrapText="1"/>
    </xf>
    <xf numFmtId="38" fontId="0" fillId="0" borderId="29" xfId="35" applyFont="1" applyFill="1" applyBorder="1" applyAlignment="1">
      <alignment horizontal="center" vertical="center" wrapText="1"/>
    </xf>
    <xf numFmtId="38" fontId="1" fillId="0" borderId="31" xfId="35" applyFont="1" applyFill="1" applyBorder="1" applyAlignment="1">
      <alignment horizontal="center" vertical="center" wrapText="1"/>
    </xf>
    <xf numFmtId="38" fontId="0" fillId="0" borderId="82" xfId="35" applyFont="1" applyFill="1" applyBorder="1" applyAlignment="1">
      <alignment horizontal="center" vertical="center" wrapText="1"/>
    </xf>
    <xf numFmtId="38" fontId="1" fillId="0" borderId="83" xfId="35" applyFont="1" applyFill="1" applyBorder="1" applyAlignment="1">
      <alignment horizontal="center" vertical="center" wrapText="1"/>
    </xf>
    <xf numFmtId="38" fontId="3" fillId="0" borderId="64" xfId="35" applyFont="1" applyFill="1" applyBorder="1" applyAlignment="1">
      <alignment horizontal="center" vertical="center" wrapText="1"/>
    </xf>
    <xf numFmtId="38" fontId="3" fillId="0" borderId="84" xfId="35" applyFont="1" applyFill="1" applyBorder="1" applyAlignment="1">
      <alignment horizontal="center" vertical="center" wrapText="1"/>
    </xf>
    <xf numFmtId="38" fontId="1" fillId="0" borderId="85" xfId="35" applyFont="1" applyFill="1" applyBorder="1" applyAlignment="1">
      <alignment horizontal="center" vertical="center"/>
    </xf>
    <xf numFmtId="38" fontId="1" fillId="0" borderId="67" xfId="35" applyFont="1" applyFill="1" applyBorder="1" applyAlignment="1">
      <alignment horizontal="center" vertical="center"/>
    </xf>
    <xf numFmtId="38" fontId="1" fillId="0" borderId="86" xfId="35" applyFont="1" applyFill="1" applyBorder="1" applyAlignment="1">
      <alignment horizontal="center" vertical="center"/>
    </xf>
    <xf numFmtId="38" fontId="1" fillId="0" borderId="87" xfId="35" applyFont="1" applyFill="1" applyBorder="1" applyAlignment="1">
      <alignment horizontal="center" vertical="center"/>
    </xf>
    <xf numFmtId="38" fontId="1" fillId="0" borderId="88" xfId="35" applyFont="1" applyFill="1" applyBorder="1" applyAlignment="1">
      <alignment horizontal="center" vertical="center"/>
    </xf>
    <xf numFmtId="0" fontId="1" fillId="27" borderId="29" xfId="44" applyNumberFormat="1" applyFont="1" applyFill="1" applyBorder="1" applyAlignment="1">
      <alignment horizontal="left" vertical="center"/>
    </xf>
    <xf numFmtId="0" fontId="1" fillId="27" borderId="12" xfId="44" applyNumberFormat="1" applyFont="1" applyFill="1" applyBorder="1" applyAlignment="1">
      <alignment horizontal="left" vertical="center"/>
    </xf>
    <xf numFmtId="0" fontId="1" fillId="27" borderId="81" xfId="44" applyNumberFormat="1" applyFont="1" applyFill="1" applyBorder="1" applyAlignment="1">
      <alignment horizontal="left" vertical="center"/>
    </xf>
    <xf numFmtId="38" fontId="1" fillId="26" borderId="29" xfId="35" applyFont="1" applyFill="1" applyBorder="1" applyAlignment="1">
      <alignment horizontal="left" vertical="center"/>
    </xf>
    <xf numFmtId="0" fontId="0" fillId="26" borderId="12" xfId="0" applyFont="1" applyFill="1" applyBorder="1" applyAlignment="1">
      <alignment horizontal="left" vertical="center"/>
    </xf>
    <xf numFmtId="0" fontId="0" fillId="26" borderId="31" xfId="0" applyFont="1" applyFill="1" applyBorder="1" applyAlignment="1">
      <alignment horizontal="left" vertical="center"/>
    </xf>
    <xf numFmtId="38" fontId="1" fillId="0" borderId="0" xfId="35" applyFont="1" applyBorder="1" applyAlignment="1">
      <alignment horizontal="right" vertical="center"/>
    </xf>
    <xf numFmtId="38" fontId="1" fillId="0" borderId="57" xfId="35" applyFont="1" applyFill="1" applyBorder="1" applyAlignment="1">
      <alignment horizontal="center" vertical="center" wrapText="1"/>
    </xf>
    <xf numFmtId="38" fontId="1" fillId="0" borderId="54" xfId="35" applyFont="1" applyFill="1" applyBorder="1" applyAlignment="1">
      <alignment horizontal="center" vertical="center" wrapText="1"/>
    </xf>
    <xf numFmtId="38" fontId="23" fillId="0" borderId="29" xfId="35" applyFont="1" applyBorder="1" applyAlignment="1">
      <alignment horizontal="center" vertical="top" textRotation="255" wrapText="1"/>
    </xf>
    <xf numFmtId="38" fontId="23" fillId="0" borderId="12" xfId="35" applyFont="1" applyBorder="1" applyAlignment="1">
      <alignment horizontal="center" vertical="top" textRotation="255" wrapText="1"/>
    </xf>
    <xf numFmtId="38" fontId="1" fillId="0" borderId="61" xfId="35" applyFont="1" applyBorder="1" applyAlignment="1">
      <alignment horizontal="center" vertical="top" textRotation="255" wrapText="1"/>
    </xf>
    <xf numFmtId="38" fontId="1" fillId="0" borderId="13" xfId="35" applyFont="1" applyBorder="1" applyAlignment="1">
      <alignment horizontal="center" vertical="top" textRotation="255" wrapText="1"/>
    </xf>
    <xf numFmtId="38" fontId="1" fillId="0" borderId="29" xfId="35" applyFont="1" applyBorder="1" applyAlignment="1">
      <alignment horizontal="center" vertical="top" textRotation="255" wrapText="1"/>
    </xf>
    <xf numFmtId="38" fontId="1" fillId="0" borderId="12" xfId="35" applyFont="1" applyBorder="1" applyAlignment="1">
      <alignment horizontal="center" vertical="top" textRotation="255" wrapText="1"/>
    </xf>
    <xf numFmtId="38" fontId="0" fillId="0" borderId="58" xfId="35" applyFont="1" applyBorder="1" applyAlignment="1">
      <alignment horizontal="center" vertical="top" textRotation="255" wrapText="1"/>
    </xf>
    <xf numFmtId="38" fontId="1" fillId="0" borderId="20" xfId="35" applyFont="1" applyBorder="1" applyAlignment="1">
      <alignment horizontal="center" vertical="top" textRotation="255" wrapText="1"/>
    </xf>
    <xf numFmtId="38" fontId="1" fillId="0" borderId="59" xfId="35" applyFont="1" applyBorder="1" applyAlignment="1">
      <alignment horizontal="center" vertical="top" textRotation="255" wrapText="1"/>
    </xf>
    <xf numFmtId="38" fontId="1" fillId="0" borderId="55" xfId="35" applyFont="1" applyBorder="1" applyAlignment="1">
      <alignment horizontal="center" vertical="center" wrapText="1"/>
    </xf>
    <xf numFmtId="38" fontId="0" fillId="0" borderId="29" xfId="35" applyFont="1" applyBorder="1" applyAlignment="1">
      <alignment horizontal="center" vertical="top" textRotation="255" wrapText="1"/>
    </xf>
    <xf numFmtId="38" fontId="1" fillId="0" borderId="31" xfId="35" applyFont="1" applyBorder="1" applyAlignment="1">
      <alignment horizontal="center" vertical="top" textRotation="255" wrapText="1"/>
    </xf>
    <xf numFmtId="38" fontId="1" fillId="0" borderId="61" xfId="35" applyFont="1" applyBorder="1" applyAlignment="1">
      <alignment horizontal="center" vertical="center" wrapText="1"/>
    </xf>
    <xf numFmtId="0" fontId="1" fillId="0" borderId="13" xfId="44" applyFont="1" applyBorder="1" applyAlignment="1">
      <alignment horizontal="center" vertical="center" wrapText="1"/>
    </xf>
    <xf numFmtId="38" fontId="1" fillId="0" borderId="57" xfId="35" applyFont="1" applyBorder="1" applyAlignment="1">
      <alignment horizontal="center" vertical="center" wrapText="1"/>
    </xf>
    <xf numFmtId="38" fontId="1" fillId="0" borderId="54" xfId="35" applyFont="1" applyBorder="1" applyAlignment="1">
      <alignment horizontal="center" vertical="center" wrapText="1"/>
    </xf>
    <xf numFmtId="38" fontId="1" fillId="0" borderId="58" xfId="35" applyFont="1" applyBorder="1" applyAlignment="1">
      <alignment horizontal="center" vertical="top" textRotation="255" wrapText="1"/>
    </xf>
    <xf numFmtId="0" fontId="1" fillId="0" borderId="29" xfId="44" applyFont="1" applyBorder="1" applyAlignment="1">
      <alignment horizontal="center" vertical="center" wrapText="1"/>
    </xf>
    <xf numFmtId="0" fontId="1" fillId="0" borderId="31" xfId="44" applyFont="1" applyBorder="1" applyAlignment="1">
      <alignment horizontal="center" vertical="center" wrapText="1"/>
    </xf>
    <xf numFmtId="38" fontId="1" fillId="0" borderId="56" xfId="35" applyFont="1" applyBorder="1" applyAlignment="1">
      <alignment horizontal="right"/>
    </xf>
    <xf numFmtId="38" fontId="1" fillId="0" borderId="23" xfId="35" applyFont="1" applyBorder="1" applyAlignment="1">
      <alignment horizontal="center" vertical="center" wrapText="1"/>
    </xf>
    <xf numFmtId="38" fontId="1" fillId="0" borderId="60" xfId="35" applyFont="1" applyFill="1" applyBorder="1" applyAlignment="1">
      <alignment horizontal="center" vertical="center" wrapText="1"/>
    </xf>
    <xf numFmtId="38" fontId="1" fillId="0" borderId="61" xfId="35" applyFont="1" applyFill="1" applyBorder="1" applyAlignment="1">
      <alignment horizontal="center" vertical="center" wrapText="1"/>
    </xf>
    <xf numFmtId="38" fontId="0" fillId="0" borderId="29" xfId="35" applyFont="1" applyBorder="1" applyAlignment="1">
      <alignment horizontal="center" vertical="center" wrapText="1"/>
    </xf>
    <xf numFmtId="38" fontId="1" fillId="0" borderId="31" xfId="35" applyFont="1" applyBorder="1" applyAlignment="1">
      <alignment horizontal="center" vertical="center" wrapText="1"/>
    </xf>
    <xf numFmtId="38" fontId="1" fillId="0" borderId="58" xfId="35" applyFont="1" applyBorder="1" applyAlignment="1">
      <alignment horizontal="center" vertical="center" wrapText="1"/>
    </xf>
    <xf numFmtId="38" fontId="1" fillId="0" borderId="60" xfId="35" applyFont="1" applyBorder="1" applyAlignment="1">
      <alignment horizontal="center" vertical="center" wrapText="1"/>
    </xf>
    <xf numFmtId="38" fontId="0" fillId="0" borderId="57" xfId="35" applyFont="1" applyBorder="1" applyAlignment="1">
      <alignment horizontal="center" vertical="center" wrapText="1"/>
    </xf>
    <xf numFmtId="38" fontId="24" fillId="0" borderId="23" xfId="35" applyFont="1" applyFill="1" applyBorder="1" applyAlignment="1" applyProtection="1">
      <alignment horizontal="center" vertical="center"/>
      <protection locked="0"/>
    </xf>
    <xf numFmtId="0" fontId="24" fillId="0" borderId="23" xfId="0" applyFont="1" applyBorder="1" applyAlignment="1">
      <alignment horizontal="center" vertical="center"/>
    </xf>
    <xf numFmtId="38" fontId="1" fillId="0" borderId="57" xfId="35" applyFont="1" applyFill="1" applyBorder="1" applyAlignment="1" applyProtection="1">
      <alignment horizontal="center" vertical="center"/>
      <protection locked="0"/>
    </xf>
    <xf numFmtId="0" fontId="1" fillId="0" borderId="55" xfId="44" applyFont="1" applyFill="1" applyBorder="1" applyAlignment="1">
      <alignment horizontal="center" vertical="center"/>
    </xf>
    <xf numFmtId="38" fontId="0" fillId="0" borderId="58" xfId="35" applyFont="1" applyFill="1" applyBorder="1" applyAlignment="1" applyProtection="1">
      <alignment horizontal="center" vertical="center" wrapText="1"/>
      <protection locked="0"/>
    </xf>
    <xf numFmtId="0" fontId="1" fillId="0" borderId="59" xfId="44" applyFont="1" applyFill="1" applyBorder="1" applyAlignment="1">
      <alignment horizontal="center" vertical="center"/>
    </xf>
    <xf numFmtId="0" fontId="1" fillId="0" borderId="54" xfId="44" applyFont="1" applyFill="1" applyBorder="1" applyAlignment="1">
      <alignment horizontal="center" vertical="center"/>
    </xf>
    <xf numFmtId="38" fontId="1" fillId="0" borderId="29" xfId="35" applyFont="1" applyFill="1" applyBorder="1" applyAlignment="1">
      <alignment horizontal="center" vertical="center" shrinkToFit="1"/>
    </xf>
    <xf numFmtId="38" fontId="1" fillId="0" borderId="31" xfId="35" applyFont="1" applyFill="1" applyBorder="1" applyAlignment="1">
      <alignment horizontal="center" vertical="center" shrinkToFit="1"/>
    </xf>
    <xf numFmtId="38" fontId="1" fillId="0" borderId="57" xfId="35" applyFont="1" applyFill="1" applyBorder="1" applyAlignment="1">
      <alignment horizontal="center" vertical="center" shrinkToFit="1"/>
    </xf>
    <xf numFmtId="0" fontId="0" fillId="0" borderId="54" xfId="0" applyFont="1" applyBorder="1" applyAlignment="1">
      <alignment horizontal="center" vertical="center" shrinkToFit="1"/>
    </xf>
    <xf numFmtId="38" fontId="1" fillId="0" borderId="58" xfId="35" applyFont="1" applyFill="1" applyBorder="1" applyAlignment="1">
      <alignment horizontal="center" vertical="center" shrinkToFit="1"/>
    </xf>
    <xf numFmtId="0" fontId="0" fillId="0" borderId="61" xfId="0" applyFont="1" applyBorder="1" applyAlignment="1">
      <alignment horizontal="center" vertical="center" shrinkToFit="1"/>
    </xf>
    <xf numFmtId="38" fontId="1" fillId="0" borderId="23" xfId="35" applyFont="1" applyFill="1" applyBorder="1" applyAlignment="1">
      <alignment horizontal="center" vertical="center" wrapText="1"/>
    </xf>
    <xf numFmtId="0" fontId="1" fillId="0" borderId="23" xfId="44" applyFont="1" applyBorder="1" applyAlignment="1">
      <alignment horizontal="center" vertical="center" wrapText="1"/>
    </xf>
    <xf numFmtId="0" fontId="1" fillId="0" borderId="23" xfId="44" applyFont="1" applyBorder="1" applyAlignment="1">
      <alignment vertical="center" wrapText="1"/>
    </xf>
    <xf numFmtId="0" fontId="0" fillId="0" borderId="31" xfId="0" applyFont="1" applyBorder="1" applyAlignment="1">
      <alignment horizontal="center" vertical="center" shrinkToFit="1"/>
    </xf>
    <xf numFmtId="38" fontId="1" fillId="0" borderId="55" xfId="35" applyFont="1" applyFill="1" applyBorder="1" applyAlignment="1">
      <alignment horizontal="center" vertical="center" wrapText="1"/>
    </xf>
    <xf numFmtId="0" fontId="0" fillId="0" borderId="55" xfId="0" applyFont="1" applyBorder="1" applyAlignment="1">
      <alignment horizontal="center" vertical="center" wrapText="1"/>
    </xf>
    <xf numFmtId="0" fontId="0" fillId="0" borderId="54" xfId="0" applyFont="1" applyBorder="1" applyAlignment="1">
      <alignment horizontal="center" vertical="center" wrapText="1"/>
    </xf>
    <xf numFmtId="0" fontId="1" fillId="0" borderId="55" xfId="44" applyFont="1" applyBorder="1" applyAlignment="1">
      <alignment horizontal="center" vertical="center" wrapText="1"/>
    </xf>
    <xf numFmtId="38" fontId="1" fillId="0" borderId="29" xfId="35" applyFont="1" applyFill="1" applyBorder="1" applyAlignment="1">
      <alignment horizontal="center" vertical="center"/>
    </xf>
    <xf numFmtId="0" fontId="0" fillId="0" borderId="31" xfId="0" applyFont="1" applyBorder="1" applyAlignment="1">
      <alignment horizontal="center" vertical="center"/>
    </xf>
    <xf numFmtId="38" fontId="1" fillId="0" borderId="31" xfId="35" applyFont="1" applyFill="1" applyBorder="1" applyAlignment="1">
      <alignment horizontal="center" vertical="center"/>
    </xf>
    <xf numFmtId="38" fontId="1" fillId="0" borderId="29" xfId="35" applyFont="1" applyFill="1" applyBorder="1" applyAlignment="1">
      <alignment horizontal="center" vertical="center" wrapText="1"/>
    </xf>
    <xf numFmtId="38" fontId="26" fillId="0" borderId="23" xfId="35" applyFont="1" applyBorder="1" applyAlignment="1">
      <alignment horizontal="center" vertical="center"/>
    </xf>
    <xf numFmtId="38" fontId="26" fillId="0" borderId="23" xfId="35" applyFont="1" applyBorder="1" applyAlignment="1">
      <alignment horizontal="center" vertical="center" wrapText="1"/>
    </xf>
    <xf numFmtId="38" fontId="3" fillId="0" borderId="57" xfId="34" applyFont="1" applyBorder="1" applyAlignment="1">
      <alignment horizontal="center" vertical="center"/>
    </xf>
    <xf numFmtId="38" fontId="3" fillId="0" borderId="55" xfId="34" applyFont="1" applyBorder="1" applyAlignment="1">
      <alignment horizontal="center" vertical="center"/>
    </xf>
    <xf numFmtId="38" fontId="3" fillId="0" borderId="54" xfId="34" applyFont="1" applyBorder="1" applyAlignment="1">
      <alignment horizontal="center" vertical="center"/>
    </xf>
    <xf numFmtId="38" fontId="0" fillId="0" borderId="56" xfId="34" applyFont="1" applyBorder="1" applyAlignment="1">
      <alignment horizontal="left" vertical="center" shrinkToFit="1"/>
    </xf>
    <xf numFmtId="38" fontId="1" fillId="0" borderId="56" xfId="34" applyFont="1" applyBorder="1" applyAlignment="1">
      <alignment horizontal="left" vertical="center" shrinkToFit="1"/>
    </xf>
    <xf numFmtId="38" fontId="1" fillId="0" borderId="80" xfId="34" applyFont="1" applyBorder="1" applyAlignment="1">
      <alignment horizontal="left" vertical="center"/>
    </xf>
    <xf numFmtId="38" fontId="1" fillId="0" borderId="12" xfId="34" applyFont="1" applyBorder="1" applyAlignment="1">
      <alignment horizontal="left" vertical="center"/>
    </xf>
    <xf numFmtId="38" fontId="1" fillId="0" borderId="81" xfId="34" applyFont="1" applyBorder="1" applyAlignment="1">
      <alignment horizontal="left" vertical="center"/>
    </xf>
    <xf numFmtId="38" fontId="1" fillId="0" borderId="29" xfId="34" applyFont="1" applyBorder="1" applyAlignment="1">
      <alignment horizontal="center" vertical="center" wrapText="1"/>
    </xf>
    <xf numFmtId="38" fontId="1" fillId="0" borderId="12" xfId="34" applyFont="1" applyBorder="1" applyAlignment="1">
      <alignment horizontal="center" vertical="center" wrapText="1"/>
    </xf>
    <xf numFmtId="38" fontId="1" fillId="26" borderId="29" xfId="34" applyFont="1" applyFill="1" applyBorder="1" applyAlignment="1">
      <alignment horizontal="left" vertical="center"/>
    </xf>
    <xf numFmtId="38" fontId="1" fillId="26" borderId="12" xfId="34" applyFont="1" applyFill="1" applyBorder="1" applyAlignment="1">
      <alignment horizontal="left" vertical="center"/>
    </xf>
    <xf numFmtId="38" fontId="1" fillId="0" borderId="58" xfId="34" applyFont="1" applyBorder="1" applyAlignment="1">
      <alignment horizontal="center"/>
    </xf>
    <xf numFmtId="38" fontId="1" fillId="0" borderId="60" xfId="34" applyFont="1" applyBorder="1" applyAlignment="1">
      <alignment horizontal="center"/>
    </xf>
    <xf numFmtId="38" fontId="1" fillId="0" borderId="20" xfId="34" applyFont="1" applyBorder="1" applyAlignment="1">
      <alignment horizontal="center"/>
    </xf>
    <xf numFmtId="38" fontId="1" fillId="0" borderId="0" xfId="34" applyFont="1" applyBorder="1" applyAlignment="1">
      <alignment horizontal="center"/>
    </xf>
    <xf numFmtId="38" fontId="1" fillId="0" borderId="23" xfId="34" applyFont="1" applyBorder="1" applyAlignment="1">
      <alignment horizontal="center" vertical="center" wrapText="1"/>
    </xf>
    <xf numFmtId="38" fontId="1" fillId="0" borderId="0" xfId="34" applyFont="1" applyFill="1" applyBorder="1" applyAlignment="1">
      <alignment horizontal="left"/>
    </xf>
    <xf numFmtId="38" fontId="1" fillId="0" borderId="0" xfId="34" applyFont="1" applyAlignment="1"/>
    <xf numFmtId="38" fontId="1" fillId="0" borderId="23" xfId="34" applyFont="1" applyBorder="1" applyAlignment="1">
      <alignment horizontal="center" vertical="center" shrinkToFit="1"/>
    </xf>
    <xf numFmtId="38" fontId="1" fillId="0" borderId="23" xfId="34" applyFont="1" applyBorder="1" applyAlignment="1">
      <alignment horizontal="center" vertical="center"/>
    </xf>
    <xf numFmtId="38" fontId="1" fillId="0" borderId="31" xfId="34" applyFont="1" applyBorder="1" applyAlignment="1">
      <alignment horizontal="center" vertical="center" wrapText="1"/>
    </xf>
    <xf numFmtId="38" fontId="1" fillId="27" borderId="29" xfId="34" applyFont="1" applyFill="1" applyBorder="1" applyAlignment="1">
      <alignment horizontal="left" vertical="center"/>
    </xf>
    <xf numFmtId="38" fontId="1" fillId="27" borderId="12" xfId="34" applyFont="1" applyFill="1" applyBorder="1" applyAlignment="1">
      <alignment horizontal="left" vertical="center"/>
    </xf>
    <xf numFmtId="38" fontId="1" fillId="27" borderId="81" xfId="34" applyFont="1" applyFill="1" applyBorder="1" applyAlignment="1">
      <alignment horizontal="left" vertical="center"/>
    </xf>
    <xf numFmtId="38" fontId="1" fillId="0" borderId="0" xfId="34" applyFont="1" applyAlignment="1">
      <alignment horizontal="left" vertical="top" wrapText="1"/>
    </xf>
    <xf numFmtId="38" fontId="0" fillId="0" borderId="0" xfId="34" applyFont="1" applyBorder="1" applyAlignment="1">
      <alignment horizontal="left"/>
    </xf>
    <xf numFmtId="38" fontId="1" fillId="0" borderId="57" xfId="34" applyFont="1" applyBorder="1" applyAlignment="1">
      <alignment horizontal="center" vertical="center"/>
    </xf>
    <xf numFmtId="38" fontId="1" fillId="0" borderId="55" xfId="34" applyFont="1" applyBorder="1" applyAlignment="1">
      <alignment horizontal="center" vertical="center"/>
    </xf>
    <xf numFmtId="38" fontId="1" fillId="0" borderId="54" xfId="34" applyFont="1" applyBorder="1" applyAlignment="1">
      <alignment horizontal="center" vertical="center"/>
    </xf>
    <xf numFmtId="38" fontId="26" fillId="0" borderId="56" xfId="35" applyFont="1" applyBorder="1" applyAlignment="1">
      <alignment horizontal="center" vertical="center"/>
    </xf>
    <xf numFmtId="38" fontId="26" fillId="0" borderId="62" xfId="35" applyFont="1" applyBorder="1" applyAlignment="1">
      <alignment horizontal="center" vertical="center"/>
    </xf>
    <xf numFmtId="38" fontId="0" fillId="0" borderId="23" xfId="34" applyFont="1" applyBorder="1" applyAlignment="1">
      <alignment horizontal="left" vertical="center" wrapText="1"/>
    </xf>
    <xf numFmtId="38" fontId="1" fillId="0" borderId="23" xfId="34" applyFont="1" applyBorder="1" applyAlignment="1">
      <alignment horizontal="left" vertical="center"/>
    </xf>
    <xf numFmtId="38" fontId="1" fillId="0" borderId="56" xfId="34" applyFont="1" applyBorder="1" applyAlignment="1">
      <alignment horizontal="right" vertical="center"/>
    </xf>
    <xf numFmtId="38" fontId="1" fillId="26" borderId="23" xfId="34" applyFont="1" applyFill="1" applyBorder="1" applyAlignment="1">
      <alignment horizontal="left" vertical="center"/>
    </xf>
    <xf numFmtId="38" fontId="26" fillId="0" borderId="58" xfId="35" applyFont="1" applyBorder="1" applyAlignment="1">
      <alignment horizontal="left" vertical="center" wrapText="1"/>
    </xf>
    <xf numFmtId="38" fontId="26" fillId="0" borderId="20" xfId="35" applyFont="1" applyBorder="1" applyAlignment="1">
      <alignment horizontal="left" vertical="center" wrapText="1"/>
    </xf>
    <xf numFmtId="38" fontId="26" fillId="0" borderId="59" xfId="35" applyFont="1" applyBorder="1" applyAlignment="1">
      <alignment horizontal="left" vertical="center" wrapText="1"/>
    </xf>
    <xf numFmtId="38" fontId="0" fillId="0" borderId="29" xfId="34" applyFont="1" applyBorder="1" applyAlignment="1">
      <alignment horizontal="left" vertical="center" wrapText="1"/>
    </xf>
    <xf numFmtId="38" fontId="1" fillId="0" borderId="12" xfId="34" applyFont="1" applyBorder="1" applyAlignment="1">
      <alignment horizontal="left" vertical="center" wrapText="1"/>
    </xf>
    <xf numFmtId="38" fontId="1" fillId="0" borderId="31" xfId="34" applyFont="1" applyBorder="1" applyAlignment="1">
      <alignment horizontal="left" vertical="center" wrapText="1"/>
    </xf>
    <xf numFmtId="38" fontId="26" fillId="0" borderId="60" xfId="35" applyFont="1" applyBorder="1" applyAlignment="1">
      <alignment horizontal="center" vertical="center"/>
    </xf>
    <xf numFmtId="38" fontId="26" fillId="0" borderId="61" xfId="35" applyFont="1" applyBorder="1" applyAlignment="1">
      <alignment horizontal="center" vertical="center"/>
    </xf>
    <xf numFmtId="38" fontId="1" fillId="0" borderId="61" xfId="34" applyFont="1" applyBorder="1" applyAlignment="1">
      <alignment horizontal="left" vertical="center" wrapText="1"/>
    </xf>
    <xf numFmtId="38" fontId="1" fillId="0" borderId="13" xfId="34" applyFont="1" applyBorder="1" applyAlignment="1">
      <alignment horizontal="left" vertical="center" wrapText="1"/>
    </xf>
    <xf numFmtId="38" fontId="1" fillId="0" borderId="62" xfId="34" applyFont="1" applyBorder="1" applyAlignment="1">
      <alignment horizontal="left" vertical="center" wrapText="1"/>
    </xf>
    <xf numFmtId="38" fontId="1" fillId="0" borderId="23" xfId="34" applyFont="1" applyBorder="1" applyAlignment="1">
      <alignment horizontal="left" vertical="center" wrapText="1"/>
    </xf>
    <xf numFmtId="38" fontId="1" fillId="0" borderId="0" xfId="35" applyFont="1" applyAlignment="1">
      <alignment horizontal="left" vertical="top" wrapText="1"/>
    </xf>
    <xf numFmtId="38" fontId="1" fillId="0" borderId="58" xfId="34" applyFont="1" applyBorder="1" applyAlignment="1">
      <alignment horizontal="center" vertical="center"/>
    </xf>
    <xf numFmtId="38" fontId="1" fillId="0" borderId="60" xfId="34" applyFont="1" applyBorder="1" applyAlignment="1">
      <alignment horizontal="center" vertical="center"/>
    </xf>
    <xf numFmtId="38" fontId="1" fillId="0" borderId="59" xfId="34" applyFont="1" applyBorder="1" applyAlignment="1">
      <alignment horizontal="center" vertical="center"/>
    </xf>
    <xf numFmtId="38" fontId="1" fillId="0" borderId="56" xfId="34" applyFont="1" applyBorder="1" applyAlignment="1">
      <alignment horizontal="center" vertical="center"/>
    </xf>
    <xf numFmtId="38" fontId="23" fillId="26" borderId="29" xfId="35" applyFont="1" applyFill="1" applyBorder="1" applyAlignment="1">
      <alignment horizontal="left" vertical="center"/>
    </xf>
    <xf numFmtId="38" fontId="23" fillId="26" borderId="12" xfId="35" applyFont="1" applyFill="1" applyBorder="1" applyAlignment="1">
      <alignment horizontal="left" vertical="center"/>
    </xf>
    <xf numFmtId="38" fontId="1" fillId="0" borderId="29" xfId="35" applyFont="1" applyBorder="1" applyAlignment="1">
      <alignment horizontal="center" vertical="center"/>
    </xf>
    <xf numFmtId="38" fontId="1" fillId="0" borderId="12" xfId="35" applyFont="1" applyBorder="1" applyAlignment="1">
      <alignment horizontal="center" vertical="center"/>
    </xf>
    <xf numFmtId="38" fontId="1" fillId="0" borderId="31" xfId="35" applyFont="1" applyBorder="1" applyAlignment="1">
      <alignment horizontal="center" vertical="center"/>
    </xf>
    <xf numFmtId="0" fontId="1" fillId="0" borderId="0" xfId="44" applyFont="1" applyBorder="1" applyAlignment="1">
      <alignment horizontal="left"/>
    </xf>
    <xf numFmtId="0" fontId="0" fillId="0" borderId="0" xfId="0" applyFont="1" applyAlignment="1"/>
    <xf numFmtId="38" fontId="25" fillId="0" borderId="0" xfId="35" applyFont="1" applyFill="1" applyBorder="1" applyAlignment="1">
      <alignment horizontal="left"/>
    </xf>
    <xf numFmtId="0" fontId="25" fillId="0" borderId="0" xfId="0" applyFont="1" applyAlignment="1"/>
    <xf numFmtId="38" fontId="1" fillId="0" borderId="29" xfId="34" applyFont="1" applyFill="1" applyBorder="1" applyAlignment="1">
      <alignment horizontal="center" vertical="center" wrapText="1"/>
    </xf>
    <xf numFmtId="38" fontId="1" fillId="0" borderId="31" xfId="34" applyFont="1" applyFill="1" applyBorder="1" applyAlignment="1">
      <alignment horizontal="center" vertical="center" wrapText="1"/>
    </xf>
    <xf numFmtId="38" fontId="1" fillId="0" borderId="29" xfId="34" applyFont="1" applyBorder="1" applyAlignment="1">
      <alignment horizontal="center" vertical="center"/>
    </xf>
    <xf numFmtId="38" fontId="1" fillId="0" borderId="31" xfId="34" applyFont="1" applyBorder="1" applyAlignment="1">
      <alignment horizontal="center" vertical="center"/>
    </xf>
    <xf numFmtId="38" fontId="3" fillId="0" borderId="58" xfId="35" applyFont="1" applyBorder="1" applyAlignment="1">
      <alignment horizontal="center" vertical="center"/>
    </xf>
    <xf numFmtId="38" fontId="1" fillId="0" borderId="57" xfId="34" applyFont="1" applyBorder="1" applyAlignment="1">
      <alignment horizontal="center" vertical="center" wrapText="1"/>
    </xf>
    <xf numFmtId="38" fontId="1" fillId="0" borderId="55" xfId="34" applyFont="1" applyBorder="1" applyAlignment="1">
      <alignment horizontal="center" vertical="center" wrapText="1"/>
    </xf>
    <xf numFmtId="38" fontId="1" fillId="0" borderId="54" xfId="34" applyFont="1" applyBorder="1" applyAlignment="1">
      <alignment horizontal="center" vertical="center" wrapText="1"/>
    </xf>
    <xf numFmtId="38" fontId="1" fillId="0" borderId="23" xfId="35" applyFont="1" applyBorder="1" applyAlignment="1">
      <alignment horizontal="center" vertical="center"/>
    </xf>
    <xf numFmtId="38" fontId="1" fillId="26" borderId="23" xfId="35" applyFont="1" applyFill="1" applyBorder="1" applyAlignment="1">
      <alignment vertical="center"/>
    </xf>
    <xf numFmtId="38" fontId="1" fillId="0" borderId="56" xfId="35" applyFont="1" applyBorder="1" applyAlignment="1">
      <alignment horizontal="right" vertical="center"/>
    </xf>
    <xf numFmtId="38" fontId="26" fillId="0" borderId="58" xfId="35" applyFont="1" applyBorder="1" applyAlignment="1">
      <alignment horizontal="center" vertical="center" wrapText="1"/>
    </xf>
    <xf numFmtId="38" fontId="26" fillId="0" borderId="20" xfId="35" applyFont="1" applyBorder="1" applyAlignment="1">
      <alignment horizontal="center" vertical="center" wrapText="1"/>
    </xf>
    <xf numFmtId="38" fontId="26" fillId="0" borderId="59" xfId="35" applyFont="1" applyBorder="1" applyAlignment="1">
      <alignment horizontal="center" vertical="center" wrapText="1"/>
    </xf>
    <xf numFmtId="38" fontId="0" fillId="0" borderId="29" xfId="35" applyFont="1" applyBorder="1" applyAlignment="1">
      <alignment horizontal="left" vertical="center" wrapText="1"/>
    </xf>
    <xf numFmtId="38" fontId="1" fillId="0" borderId="12" xfId="35" applyFont="1" applyBorder="1" applyAlignment="1">
      <alignment horizontal="left" vertical="center" wrapText="1"/>
    </xf>
    <xf numFmtId="38" fontId="1" fillId="0" borderId="31" xfId="35" applyFont="1" applyBorder="1" applyAlignment="1">
      <alignment horizontal="left" vertical="center" wrapText="1"/>
    </xf>
    <xf numFmtId="38" fontId="1" fillId="0" borderId="29" xfId="35" applyFont="1" applyBorder="1" applyAlignment="1">
      <alignment horizontal="center" vertical="center" wrapText="1"/>
    </xf>
    <xf numFmtId="38" fontId="1" fillId="0" borderId="12" xfId="35" applyFont="1" applyBorder="1" applyAlignment="1">
      <alignment horizontal="center" vertical="center" wrapText="1"/>
    </xf>
    <xf numFmtId="38" fontId="1" fillId="0" borderId="57" xfId="35" applyFont="1" applyBorder="1" applyAlignment="1">
      <alignment horizontal="center" vertical="center"/>
    </xf>
    <xf numFmtId="38" fontId="1" fillId="0" borderId="55" xfId="35" applyFont="1" applyBorder="1" applyAlignment="1">
      <alignment horizontal="center" vertical="center"/>
    </xf>
    <xf numFmtId="38" fontId="1" fillId="0" borderId="54" xfId="35" applyFont="1" applyBorder="1" applyAlignment="1">
      <alignment horizontal="center" vertical="center"/>
    </xf>
    <xf numFmtId="38" fontId="1" fillId="0" borderId="23" xfId="35" applyFont="1" applyBorder="1" applyAlignment="1">
      <alignment horizontal="left" vertical="center" wrapText="1"/>
    </xf>
    <xf numFmtId="38" fontId="1" fillId="0" borderId="61" xfId="35" applyFont="1" applyBorder="1" applyAlignment="1">
      <alignment horizontal="left" vertical="center" wrapText="1"/>
    </xf>
    <xf numFmtId="38" fontId="1" fillId="0" borderId="13" xfId="35" applyFont="1" applyBorder="1" applyAlignment="1">
      <alignment horizontal="left" vertical="center" wrapText="1"/>
    </xf>
    <xf numFmtId="38" fontId="1" fillId="0" borderId="62" xfId="35" applyFont="1" applyBorder="1" applyAlignment="1">
      <alignment horizontal="left" vertical="center" wrapText="1"/>
    </xf>
    <xf numFmtId="38" fontId="26" fillId="0" borderId="29" xfId="35" applyFont="1" applyBorder="1" applyAlignment="1">
      <alignment horizontal="center" vertical="center" wrapText="1"/>
    </xf>
    <xf numFmtId="38" fontId="26" fillId="0" borderId="31" xfId="35" applyFont="1" applyBorder="1" applyAlignment="1">
      <alignment horizontal="center" vertical="center" wrapText="1"/>
    </xf>
    <xf numFmtId="177" fontId="1" fillId="0" borderId="29" xfId="35" applyNumberFormat="1" applyFont="1" applyFill="1" applyBorder="1" applyAlignment="1">
      <alignment horizontal="center" vertical="center" wrapText="1"/>
    </xf>
    <xf numFmtId="177" fontId="1" fillId="0" borderId="31" xfId="35" applyNumberFormat="1" applyFont="1" applyFill="1" applyBorder="1" applyAlignment="1">
      <alignment horizontal="center" vertical="center" wrapText="1"/>
    </xf>
    <xf numFmtId="38" fontId="3" fillId="0" borderId="57" xfId="35" applyFont="1" applyBorder="1" applyAlignment="1">
      <alignment horizontal="center" vertical="center"/>
    </xf>
    <xf numFmtId="0" fontId="3" fillId="0" borderId="55" xfId="0" applyFont="1" applyBorder="1" applyAlignment="1">
      <alignment horizontal="center" vertical="center"/>
    </xf>
    <xf numFmtId="0" fontId="3" fillId="0" borderId="54" xfId="0" applyFont="1" applyBorder="1" applyAlignment="1">
      <alignment horizontal="center" vertical="center"/>
    </xf>
    <xf numFmtId="38" fontId="1" fillId="0" borderId="0" xfId="35" applyFont="1" applyFill="1" applyBorder="1" applyAlignment="1">
      <alignment horizontal="left"/>
    </xf>
    <xf numFmtId="0" fontId="1" fillId="0" borderId="0" xfId="0" applyFont="1" applyAlignment="1"/>
    <xf numFmtId="38" fontId="1" fillId="0" borderId="0" xfId="35" applyFont="1" applyBorder="1" applyAlignment="1">
      <alignment horizontal="center" vertical="center" shrinkToFit="1"/>
    </xf>
    <xf numFmtId="0" fontId="1" fillId="0" borderId="55" xfId="0" applyFont="1" applyBorder="1" applyAlignment="1">
      <alignment horizontal="center" vertical="center"/>
    </xf>
    <xf numFmtId="0" fontId="1" fillId="0" borderId="54" xfId="0" applyFont="1" applyBorder="1" applyAlignment="1">
      <alignment horizontal="center" vertical="center"/>
    </xf>
    <xf numFmtId="0" fontId="1" fillId="0" borderId="0" xfId="44" applyFont="1" applyBorder="1" applyAlignment="1">
      <alignment horizontal="left" wrapText="1"/>
    </xf>
    <xf numFmtId="38" fontId="27" fillId="0" borderId="60" xfId="35" applyFont="1" applyBorder="1" applyAlignment="1">
      <alignment horizontal="center" vertical="center"/>
    </xf>
    <xf numFmtId="38" fontId="27" fillId="0" borderId="61" xfId="35" applyFont="1" applyBorder="1" applyAlignment="1">
      <alignment horizontal="center" vertical="center"/>
    </xf>
    <xf numFmtId="38" fontId="27" fillId="0" borderId="56" xfId="35" applyFont="1" applyBorder="1" applyAlignment="1">
      <alignment horizontal="center" vertical="center"/>
    </xf>
    <xf numFmtId="38" fontId="27" fillId="0" borderId="62" xfId="35" applyFont="1" applyBorder="1" applyAlignment="1">
      <alignment horizontal="center" vertical="center"/>
    </xf>
    <xf numFmtId="38" fontId="25" fillId="0" borderId="0" xfId="34" applyFont="1" applyBorder="1" applyAlignment="1">
      <alignment horizontal="left" vertical="center"/>
    </xf>
    <xf numFmtId="38" fontId="25" fillId="0" borderId="0" xfId="34" applyFont="1" applyAlignment="1">
      <alignment vertical="center"/>
    </xf>
    <xf numFmtId="38" fontId="14" fillId="0" borderId="0" xfId="34" applyFont="1" applyAlignment="1">
      <alignment horizontal="left" vertical="top" wrapText="1"/>
    </xf>
    <xf numFmtId="38" fontId="1" fillId="0" borderId="12" xfId="34" applyFont="1" applyBorder="1" applyAlignment="1">
      <alignment horizontal="center" vertical="center"/>
    </xf>
    <xf numFmtId="38" fontId="1" fillId="0" borderId="58" xfId="34" applyFont="1" applyBorder="1" applyAlignment="1">
      <alignment horizontal="center" vertical="center" wrapText="1"/>
    </xf>
    <xf numFmtId="38" fontId="1" fillId="0" borderId="60" xfId="34" applyFont="1" applyBorder="1" applyAlignment="1">
      <alignment horizontal="center" vertical="center" wrapText="1"/>
    </xf>
    <xf numFmtId="38" fontId="1" fillId="0" borderId="59" xfId="34" applyFont="1" applyBorder="1" applyAlignment="1">
      <alignment horizontal="center" vertical="center" wrapText="1"/>
    </xf>
    <xf numFmtId="38" fontId="1" fillId="0" borderId="56" xfId="34" applyFont="1" applyBorder="1" applyAlignment="1">
      <alignment horizontal="center" vertical="center" wrapText="1"/>
    </xf>
    <xf numFmtId="38" fontId="1" fillId="0" borderId="76" xfId="35" applyFont="1" applyBorder="1" applyAlignment="1">
      <alignment horizontal="left" vertical="center" wrapText="1"/>
    </xf>
    <xf numFmtId="38" fontId="1" fillId="0" borderId="90" xfId="35" applyFont="1" applyBorder="1" applyAlignment="1">
      <alignment horizontal="left" vertical="center" wrapText="1"/>
    </xf>
    <xf numFmtId="38" fontId="1" fillId="0" borderId="91" xfId="35" applyFont="1" applyBorder="1" applyAlignment="1">
      <alignment horizontal="left" vertical="center" wrapText="1"/>
    </xf>
    <xf numFmtId="38" fontId="1" fillId="0" borderId="30" xfId="35" applyFont="1" applyBorder="1" applyAlignment="1">
      <alignment horizontal="left" vertical="center" wrapText="1"/>
    </xf>
    <xf numFmtId="38" fontId="1" fillId="0" borderId="0" xfId="35" applyFont="1" applyBorder="1" applyAlignment="1">
      <alignment horizontal="left" vertical="center" wrapText="1"/>
    </xf>
    <xf numFmtId="38" fontId="1" fillId="0" borderId="92" xfId="35" applyFont="1" applyBorder="1" applyAlignment="1">
      <alignment horizontal="left" vertical="center" wrapText="1"/>
    </xf>
    <xf numFmtId="38" fontId="1" fillId="0" borderId="77" xfId="35" applyFont="1" applyBorder="1" applyAlignment="1">
      <alignment horizontal="left" vertical="center" wrapText="1"/>
    </xf>
    <xf numFmtId="38" fontId="1" fillId="0" borderId="93" xfId="35" applyFont="1" applyBorder="1" applyAlignment="1">
      <alignment horizontal="left" vertical="center" wrapText="1"/>
    </xf>
    <xf numFmtId="38" fontId="1" fillId="0" borderId="94" xfId="35" applyFont="1" applyBorder="1" applyAlignment="1">
      <alignment horizontal="left" vertical="center" wrapText="1"/>
    </xf>
    <xf numFmtId="0" fontId="0" fillId="0" borderId="0" xfId="44" applyFont="1" applyBorder="1" applyAlignment="1">
      <alignment horizontal="left" wrapText="1"/>
    </xf>
    <xf numFmtId="0" fontId="0" fillId="0" borderId="0" xfId="0" applyFont="1" applyAlignment="1">
      <alignment wrapText="1"/>
    </xf>
    <xf numFmtId="38" fontId="14" fillId="0" borderId="0" xfId="35" applyFont="1" applyAlignment="1">
      <alignment horizontal="left" vertical="top" wrapText="1"/>
    </xf>
    <xf numFmtId="38" fontId="23" fillId="0" borderId="29" xfId="35" applyFont="1" applyBorder="1" applyAlignment="1">
      <alignment horizontal="center" vertical="center"/>
    </xf>
    <xf numFmtId="0" fontId="0" fillId="0" borderId="12" xfId="0" applyFont="1" applyBorder="1" applyAlignment="1">
      <alignment horizontal="center" vertical="center"/>
    </xf>
    <xf numFmtId="38" fontId="23" fillId="0" borderId="29" xfId="35" applyFont="1" applyBorder="1" applyAlignment="1">
      <alignment horizontal="center" vertical="center" wrapText="1"/>
    </xf>
    <xf numFmtId="0" fontId="0" fillId="0" borderId="12" xfId="0" applyFont="1" applyBorder="1" applyAlignment="1">
      <alignment horizontal="center" vertical="center" wrapText="1"/>
    </xf>
    <xf numFmtId="38" fontId="3" fillId="0" borderId="29" xfId="35" applyFont="1" applyBorder="1" applyAlignment="1">
      <alignment horizontal="center" vertical="center"/>
    </xf>
    <xf numFmtId="0" fontId="3" fillId="0" borderId="12" xfId="0" applyFont="1" applyBorder="1" applyAlignment="1">
      <alignment horizontal="center" vertical="center"/>
    </xf>
    <xf numFmtId="38" fontId="24" fillId="0" borderId="29" xfId="35" applyFont="1" applyBorder="1" applyAlignment="1">
      <alignment horizontal="center" vertical="center" wrapText="1"/>
    </xf>
    <xf numFmtId="38" fontId="24" fillId="0" borderId="12" xfId="35" applyFont="1" applyBorder="1" applyAlignment="1">
      <alignment horizontal="center" vertical="center" wrapText="1"/>
    </xf>
    <xf numFmtId="38" fontId="24" fillId="0" borderId="31" xfId="35" applyFont="1" applyBorder="1" applyAlignment="1">
      <alignment horizontal="center" vertical="center" wrapText="1"/>
    </xf>
    <xf numFmtId="38" fontId="24" fillId="0" borderId="23" xfId="35" applyFont="1" applyBorder="1" applyAlignment="1">
      <alignment horizontal="center" vertical="center" wrapText="1"/>
    </xf>
    <xf numFmtId="38" fontId="24" fillId="0" borderId="23" xfId="35" applyFont="1" applyBorder="1" applyAlignment="1">
      <alignment horizontal="left" vertical="center" wrapText="1"/>
    </xf>
    <xf numFmtId="38" fontId="28" fillId="0" borderId="58" xfId="35" applyFont="1" applyBorder="1" applyAlignment="1">
      <alignment horizontal="center" vertical="center" wrapText="1"/>
    </xf>
    <xf numFmtId="38" fontId="28" fillId="0" borderId="12" xfId="35" applyFont="1" applyBorder="1" applyAlignment="1">
      <alignment horizontal="center" vertical="center" wrapText="1"/>
    </xf>
    <xf numFmtId="38" fontId="28" fillId="0" borderId="31" xfId="35" applyFont="1" applyBorder="1" applyAlignment="1">
      <alignment horizontal="center" vertical="center" wrapText="1"/>
    </xf>
    <xf numFmtId="38" fontId="24" fillId="0" borderId="57" xfId="35" applyFont="1" applyBorder="1" applyAlignment="1">
      <alignment horizontal="center" vertical="center" wrapText="1" shrinkToFit="1"/>
    </xf>
    <xf numFmtId="38" fontId="24" fillId="0" borderId="54" xfId="35" applyFont="1" applyBorder="1" applyAlignment="1">
      <alignment horizontal="center" vertical="center" wrapText="1" shrinkToFit="1"/>
    </xf>
    <xf numFmtId="38" fontId="24" fillId="0" borderId="23" xfId="35" applyFont="1" applyBorder="1" applyAlignment="1">
      <alignment horizontal="center" vertical="center"/>
    </xf>
    <xf numFmtId="38" fontId="24" fillId="0" borderId="57" xfId="35" applyFont="1" applyBorder="1" applyAlignment="1">
      <alignment horizontal="center" vertical="center"/>
    </xf>
    <xf numFmtId="38" fontId="24" fillId="0" borderId="55" xfId="35" applyFont="1" applyBorder="1" applyAlignment="1">
      <alignment horizontal="center" vertical="center"/>
    </xf>
    <xf numFmtId="38" fontId="24" fillId="0" borderId="54" xfId="35" applyFont="1" applyBorder="1" applyAlignment="1">
      <alignment horizontal="center" vertical="center"/>
    </xf>
    <xf numFmtId="38" fontId="23" fillId="0" borderId="61" xfId="35" applyFont="1" applyBorder="1" applyAlignment="1">
      <alignment horizontal="left" vertical="center" wrapText="1"/>
    </xf>
    <xf numFmtId="38" fontId="23" fillId="0" borderId="13" xfId="35" applyFont="1" applyBorder="1" applyAlignment="1">
      <alignment horizontal="left" vertical="center" wrapText="1"/>
    </xf>
    <xf numFmtId="38" fontId="23" fillId="0" borderId="62" xfId="35" applyFont="1" applyBorder="1" applyAlignment="1">
      <alignment horizontal="left" vertical="center" wrapText="1"/>
    </xf>
    <xf numFmtId="38" fontId="24" fillId="0" borderId="29" xfId="35" applyFont="1" applyBorder="1" applyAlignment="1">
      <alignment horizontal="left" vertical="center" wrapText="1"/>
    </xf>
    <xf numFmtId="38" fontId="24" fillId="0" borderId="12" xfId="35" applyFont="1" applyBorder="1" applyAlignment="1">
      <alignment horizontal="left" vertical="center" wrapText="1"/>
    </xf>
    <xf numFmtId="38" fontId="24" fillId="0" borderId="31" xfId="35" applyFont="1" applyBorder="1" applyAlignment="1">
      <alignment horizontal="left" vertical="center" wrapText="1"/>
    </xf>
    <xf numFmtId="0" fontId="24" fillId="0" borderId="12" xfId="0" applyFont="1" applyBorder="1" applyAlignment="1">
      <alignment horizontal="left" vertical="center" wrapText="1"/>
    </xf>
    <xf numFmtId="0" fontId="24" fillId="0" borderId="31" xfId="0" applyFont="1" applyBorder="1" applyAlignment="1">
      <alignment horizontal="left" vertical="center" wrapText="1"/>
    </xf>
    <xf numFmtId="38" fontId="1" fillId="0" borderId="0" xfId="34" applyFont="1" applyBorder="1" applyAlignment="1">
      <alignment horizontal="left" vertical="center"/>
    </xf>
    <xf numFmtId="38" fontId="1" fillId="0" borderId="0" xfId="34" applyFont="1" applyAlignment="1">
      <alignment vertical="center"/>
    </xf>
    <xf numFmtId="38" fontId="1" fillId="0" borderId="23" xfId="34" applyFont="1" applyBorder="1" applyAlignment="1">
      <alignment horizontal="center" vertical="center" wrapText="1" shrinkToFit="1"/>
    </xf>
    <xf numFmtId="38" fontId="1" fillId="0" borderId="58" xfId="34" applyFont="1" applyBorder="1" applyAlignment="1">
      <alignment horizontal="center" vertical="center" wrapText="1" shrinkToFit="1"/>
    </xf>
    <xf numFmtId="38" fontId="1" fillId="0" borderId="60" xfId="34" applyFont="1" applyBorder="1" applyAlignment="1">
      <alignment horizontal="center" vertical="center" wrapText="1" shrinkToFit="1"/>
    </xf>
    <xf numFmtId="38" fontId="1" fillId="0" borderId="59" xfId="34" applyFont="1" applyBorder="1" applyAlignment="1">
      <alignment horizontal="center" vertical="center" wrapText="1" shrinkToFit="1"/>
    </xf>
    <xf numFmtId="38" fontId="1" fillId="0" borderId="56" xfId="34" applyFont="1" applyBorder="1" applyAlignment="1">
      <alignment horizontal="center" vertical="center" wrapText="1" shrinkToFit="1"/>
    </xf>
    <xf numFmtId="38" fontId="0" fillId="0" borderId="58" xfId="34" applyFont="1" applyBorder="1" applyAlignment="1">
      <alignment horizontal="center" vertical="center" wrapText="1"/>
    </xf>
    <xf numFmtId="38" fontId="0" fillId="0" borderId="61" xfId="34" applyFont="1" applyBorder="1" applyAlignment="1">
      <alignment horizontal="center" vertical="center" wrapText="1"/>
    </xf>
    <xf numFmtId="38" fontId="0" fillId="0" borderId="20" xfId="34" applyFont="1" applyBorder="1" applyAlignment="1">
      <alignment horizontal="center" vertical="center" wrapText="1"/>
    </xf>
    <xf numFmtId="38" fontId="0" fillId="0" borderId="13" xfId="34" applyFont="1" applyBorder="1" applyAlignment="1">
      <alignment horizontal="center" vertical="center" wrapText="1"/>
    </xf>
    <xf numFmtId="38" fontId="0" fillId="0" borderId="59" xfId="34" applyFont="1" applyBorder="1" applyAlignment="1">
      <alignment horizontal="center" vertical="center" wrapText="1"/>
    </xf>
    <xf numFmtId="38" fontId="0" fillId="0" borderId="62" xfId="34" applyFont="1" applyBorder="1" applyAlignment="1">
      <alignment horizontal="center" vertical="center" wrapText="1"/>
    </xf>
    <xf numFmtId="0" fontId="0" fillId="0" borderId="0" xfId="44" applyFont="1" applyBorder="1" applyAlignment="1">
      <alignment horizontal="left" vertical="center" wrapText="1"/>
    </xf>
    <xf numFmtId="0" fontId="1" fillId="0" borderId="0" xfId="0" applyFont="1" applyAlignment="1">
      <alignment vertical="center" wrapText="1"/>
    </xf>
    <xf numFmtId="38" fontId="3" fillId="0" borderId="29" xfId="35" applyFont="1" applyBorder="1" applyAlignment="1">
      <alignment horizontal="center" vertical="center" wrapText="1"/>
    </xf>
    <xf numFmtId="0" fontId="3" fillId="0" borderId="12" xfId="0" applyFont="1" applyBorder="1" applyAlignment="1">
      <alignment horizontal="center" vertical="center" wrapText="1"/>
    </xf>
    <xf numFmtId="0" fontId="23" fillId="0" borderId="12" xfId="0" applyFont="1" applyBorder="1" applyAlignment="1">
      <alignment horizontal="center" vertical="center"/>
    </xf>
    <xf numFmtId="38" fontId="23" fillId="0" borderId="61" xfId="35" applyFont="1" applyBorder="1" applyAlignment="1">
      <alignment horizontal="center" vertical="center" wrapText="1"/>
    </xf>
    <xf numFmtId="38" fontId="23" fillId="0" borderId="13" xfId="35" applyFont="1" applyBorder="1" applyAlignment="1">
      <alignment horizontal="center" vertical="center" wrapText="1"/>
    </xf>
    <xf numFmtId="38" fontId="23" fillId="0" borderId="62" xfId="35" applyFont="1" applyBorder="1" applyAlignment="1">
      <alignment horizontal="center" vertical="center" wrapText="1"/>
    </xf>
    <xf numFmtId="38" fontId="23" fillId="0" borderId="23" xfId="35" applyFont="1" applyBorder="1" applyAlignment="1">
      <alignment horizontal="center" vertical="center" wrapText="1"/>
    </xf>
    <xf numFmtId="38" fontId="29" fillId="0" borderId="29" xfId="35" applyFont="1" applyBorder="1" applyAlignment="1">
      <alignment horizontal="center" vertical="center" wrapText="1"/>
    </xf>
    <xf numFmtId="38" fontId="29" fillId="0" borderId="31" xfId="35" applyFont="1" applyBorder="1" applyAlignment="1">
      <alignment horizontal="center" vertical="center" wrapText="1"/>
    </xf>
    <xf numFmtId="38" fontId="1" fillId="0" borderId="95" xfId="35" applyFont="1" applyFill="1" applyBorder="1" applyAlignment="1">
      <alignment horizontal="center" vertical="center" shrinkToFit="1"/>
    </xf>
    <xf numFmtId="38" fontId="1" fillId="0" borderId="96" xfId="35" applyFont="1" applyFill="1" applyBorder="1" applyAlignment="1">
      <alignment horizontal="center" vertical="center" shrinkToFit="1"/>
    </xf>
    <xf numFmtId="38" fontId="1" fillId="0" borderId="97" xfId="35" applyFont="1" applyFill="1" applyBorder="1" applyAlignment="1">
      <alignment horizontal="center" vertical="center" shrinkToFit="1"/>
    </xf>
    <xf numFmtId="38" fontId="1" fillId="0" borderId="98" xfId="35" applyFont="1" applyFill="1" applyBorder="1" applyAlignment="1">
      <alignment horizontal="center" vertical="center" shrinkToFit="1"/>
    </xf>
    <xf numFmtId="38" fontId="1" fillId="0" borderId="99" xfId="35" applyFont="1" applyFill="1" applyBorder="1" applyAlignment="1">
      <alignment horizontal="center" vertical="center" shrinkToFit="1"/>
    </xf>
    <xf numFmtId="0" fontId="1" fillId="0" borderId="95" xfId="0" applyFont="1" applyFill="1" applyBorder="1" applyAlignment="1">
      <alignment horizontal="center" vertical="center" shrinkToFit="1"/>
    </xf>
    <xf numFmtId="0" fontId="1" fillId="0" borderId="96" xfId="0" applyFont="1" applyFill="1" applyBorder="1" applyAlignment="1">
      <alignment horizontal="center" vertical="center" shrinkToFit="1"/>
    </xf>
    <xf numFmtId="38" fontId="1" fillId="0" borderId="86" xfId="35" applyFont="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38" fontId="0" fillId="0" borderId="56" xfId="35" applyFont="1" applyBorder="1" applyAlignment="1">
      <alignment horizontal="left" wrapText="1"/>
    </xf>
    <xf numFmtId="38" fontId="1" fillId="0" borderId="56" xfId="35"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9"/>
  <sheetViews>
    <sheetView zoomScale="75" zoomScaleNormal="75" workbookViewId="0">
      <pane xSplit="3" ySplit="5" topLeftCell="D117" activePane="bottomRight" state="frozen"/>
      <selection pane="topRight" activeCell="D1" sqref="D1"/>
      <selection pane="bottomLeft" activeCell="A6" sqref="A6"/>
      <selection pane="bottomRight" activeCell="F79" sqref="F79"/>
    </sheetView>
  </sheetViews>
  <sheetFormatPr defaultRowHeight="13" x14ac:dyDescent="0.2"/>
  <cols>
    <col min="1" max="1" width="6.6328125" style="2" customWidth="1"/>
    <col min="2" max="2" width="11.7265625" style="2" customWidth="1"/>
    <col min="3" max="3" width="5.36328125" style="32" customWidth="1"/>
    <col min="4" max="4" width="55" style="1" customWidth="1"/>
    <col min="5" max="5" width="12.26953125" style="44" customWidth="1"/>
    <col min="6" max="6" width="29.36328125" style="3" customWidth="1"/>
    <col min="7" max="7" width="12.26953125" style="44" customWidth="1"/>
  </cols>
  <sheetData>
    <row r="2" spans="1:7" ht="13.5" thickBot="1" x14ac:dyDescent="0.25">
      <c r="E2" s="74" t="s">
        <v>181</v>
      </c>
    </row>
    <row r="3" spans="1:7" s="1" customFormat="1" ht="13.5" customHeight="1" x14ac:dyDescent="0.2">
      <c r="A3" s="483" t="s">
        <v>46</v>
      </c>
      <c r="B3" s="484"/>
      <c r="C3" s="497" t="s">
        <v>47</v>
      </c>
      <c r="D3" s="489" t="s">
        <v>33</v>
      </c>
      <c r="E3" s="489" t="s">
        <v>180</v>
      </c>
      <c r="F3" s="492" t="s">
        <v>182</v>
      </c>
      <c r="G3" s="492" t="s">
        <v>4</v>
      </c>
    </row>
    <row r="4" spans="1:7" s="1" customFormat="1" ht="11.25" customHeight="1" x14ac:dyDescent="0.2">
      <c r="A4" s="485"/>
      <c r="B4" s="486"/>
      <c r="C4" s="498"/>
      <c r="D4" s="500"/>
      <c r="E4" s="490"/>
      <c r="F4" s="495"/>
      <c r="G4" s="493"/>
    </row>
    <row r="5" spans="1:7" s="1" customFormat="1" ht="11.5" thickBot="1" x14ac:dyDescent="0.25">
      <c r="A5" s="487"/>
      <c r="B5" s="488"/>
      <c r="C5" s="499"/>
      <c r="D5" s="501"/>
      <c r="E5" s="491"/>
      <c r="F5" s="496"/>
      <c r="G5" s="494"/>
    </row>
    <row r="6" spans="1:7" s="1" customFormat="1" ht="18" customHeight="1" x14ac:dyDescent="0.2">
      <c r="A6" s="26" t="s">
        <v>90</v>
      </c>
      <c r="B6" s="14" t="s">
        <v>48</v>
      </c>
      <c r="C6" s="63">
        <v>1</v>
      </c>
      <c r="D6" s="64" t="s">
        <v>49</v>
      </c>
      <c r="E6" s="65"/>
      <c r="F6" s="65" t="s">
        <v>164</v>
      </c>
      <c r="G6" s="65"/>
    </row>
    <row r="7" spans="1:7" s="1" customFormat="1" ht="18" customHeight="1" x14ac:dyDescent="0.2">
      <c r="A7" s="26" t="s">
        <v>91</v>
      </c>
      <c r="B7" s="14"/>
      <c r="C7" s="54">
        <v>2</v>
      </c>
      <c r="D7" s="34" t="s">
        <v>50</v>
      </c>
      <c r="E7" s="68"/>
      <c r="F7" s="66" t="s">
        <v>183</v>
      </c>
      <c r="G7" s="68"/>
    </row>
    <row r="8" spans="1:7" s="1" customFormat="1" ht="18" customHeight="1" thickBot="1" x14ac:dyDescent="0.25">
      <c r="A8" s="26" t="s">
        <v>92</v>
      </c>
      <c r="B8" s="14"/>
      <c r="C8" s="55">
        <v>3</v>
      </c>
      <c r="D8" s="25" t="s">
        <v>51</v>
      </c>
      <c r="E8" s="67"/>
      <c r="F8" s="15"/>
      <c r="G8" s="67"/>
    </row>
    <row r="9" spans="1:7" s="1" customFormat="1" ht="18" customHeight="1" x14ac:dyDescent="0.2">
      <c r="A9" s="45" t="s">
        <v>117</v>
      </c>
      <c r="B9" s="19" t="s">
        <v>165</v>
      </c>
      <c r="C9" s="29">
        <v>4</v>
      </c>
      <c r="D9" s="11" t="s">
        <v>52</v>
      </c>
      <c r="E9" s="39"/>
      <c r="F9" s="66" t="s">
        <v>184</v>
      </c>
      <c r="G9" s="66"/>
    </row>
    <row r="10" spans="1:7" s="1" customFormat="1" ht="18" customHeight="1" x14ac:dyDescent="0.2">
      <c r="A10" s="45" t="s">
        <v>93</v>
      </c>
      <c r="B10" s="7"/>
      <c r="C10" s="27">
        <v>5</v>
      </c>
      <c r="D10" s="8" t="s">
        <v>53</v>
      </c>
      <c r="E10" s="69"/>
      <c r="F10" s="66" t="s">
        <v>153</v>
      </c>
      <c r="G10" s="69"/>
    </row>
    <row r="11" spans="1:7" s="1" customFormat="1" ht="28" customHeight="1" x14ac:dyDescent="0.2">
      <c r="A11" s="45" t="s">
        <v>94</v>
      </c>
      <c r="B11" s="7"/>
      <c r="C11" s="27">
        <v>6</v>
      </c>
      <c r="D11" s="41" t="s">
        <v>54</v>
      </c>
      <c r="E11" s="68"/>
      <c r="F11" s="16"/>
      <c r="G11" s="68"/>
    </row>
    <row r="12" spans="1:7" s="1" customFormat="1" ht="18" customHeight="1" x14ac:dyDescent="0.2">
      <c r="A12" s="45"/>
      <c r="B12" s="7"/>
      <c r="C12" s="27">
        <v>7</v>
      </c>
      <c r="D12" s="8" t="s">
        <v>55</v>
      </c>
      <c r="E12" s="68"/>
      <c r="F12" s="16"/>
      <c r="G12" s="68"/>
    </row>
    <row r="13" spans="1:7" s="1" customFormat="1" ht="28" customHeight="1" x14ac:dyDescent="0.2">
      <c r="A13" s="45"/>
      <c r="B13" s="7"/>
      <c r="C13" s="27">
        <v>8</v>
      </c>
      <c r="D13" s="41" t="s">
        <v>56</v>
      </c>
      <c r="E13" s="68"/>
      <c r="F13" s="16"/>
      <c r="G13" s="68"/>
    </row>
    <row r="14" spans="1:7" s="1" customFormat="1" ht="18" customHeight="1" x14ac:dyDescent="0.2">
      <c r="A14" s="45"/>
      <c r="B14" s="7"/>
      <c r="C14" s="27">
        <v>9</v>
      </c>
      <c r="D14" s="8" t="s">
        <v>57</v>
      </c>
      <c r="F14" s="16"/>
      <c r="G14" s="68"/>
    </row>
    <row r="15" spans="1:7" s="1" customFormat="1" ht="18" customHeight="1" x14ac:dyDescent="0.2">
      <c r="A15" s="45"/>
      <c r="B15" s="7"/>
      <c r="C15" s="27">
        <v>10</v>
      </c>
      <c r="D15" s="8" t="s">
        <v>58</v>
      </c>
      <c r="E15" s="68"/>
      <c r="F15" s="16"/>
      <c r="G15" s="68"/>
    </row>
    <row r="16" spans="1:7" s="1" customFormat="1" ht="18" customHeight="1" x14ac:dyDescent="0.2">
      <c r="A16" s="45"/>
      <c r="B16" s="7"/>
      <c r="C16" s="27">
        <v>11</v>
      </c>
      <c r="D16" s="8" t="s">
        <v>59</v>
      </c>
      <c r="E16" s="68"/>
      <c r="F16" s="16"/>
      <c r="G16" s="68"/>
    </row>
    <row r="17" spans="1:7" s="1" customFormat="1" ht="18" customHeight="1" x14ac:dyDescent="0.2">
      <c r="A17" s="45"/>
      <c r="B17" s="7"/>
      <c r="C17" s="27" t="s">
        <v>118</v>
      </c>
      <c r="D17" s="8" t="s">
        <v>60</v>
      </c>
      <c r="E17" s="68"/>
      <c r="F17" s="16"/>
      <c r="G17" s="68"/>
    </row>
    <row r="18" spans="1:7" s="1" customFormat="1" ht="18" customHeight="1" x14ac:dyDescent="0.2">
      <c r="A18" s="45"/>
      <c r="B18" s="7"/>
      <c r="C18" s="27" t="s">
        <v>119</v>
      </c>
      <c r="D18" s="8" t="s">
        <v>61</v>
      </c>
      <c r="E18" s="68"/>
      <c r="F18" s="16"/>
      <c r="G18" s="68"/>
    </row>
    <row r="19" spans="1:7" s="1" customFormat="1" ht="18" customHeight="1" x14ac:dyDescent="0.2">
      <c r="A19" s="45"/>
      <c r="B19" s="7"/>
      <c r="C19" s="27" t="s">
        <v>120</v>
      </c>
      <c r="D19" s="8" t="s">
        <v>62</v>
      </c>
      <c r="E19" s="68"/>
      <c r="F19" s="16"/>
      <c r="G19" s="68"/>
    </row>
    <row r="20" spans="1:7" s="1" customFormat="1" ht="18" customHeight="1" x14ac:dyDescent="0.2">
      <c r="A20" s="45"/>
      <c r="B20" s="7"/>
      <c r="C20" s="27">
        <v>13</v>
      </c>
      <c r="D20" s="8" t="s">
        <v>63</v>
      </c>
      <c r="E20" s="68"/>
      <c r="F20" s="16"/>
      <c r="G20" s="68"/>
    </row>
    <row r="21" spans="1:7" s="1" customFormat="1" ht="18" customHeight="1" x14ac:dyDescent="0.2">
      <c r="A21" s="45"/>
      <c r="B21" s="7"/>
      <c r="C21" s="27" t="s">
        <v>121</v>
      </c>
      <c r="D21" s="8" t="s">
        <v>64</v>
      </c>
      <c r="E21" s="68"/>
      <c r="F21" s="16"/>
      <c r="G21" s="68"/>
    </row>
    <row r="22" spans="1:7" s="1" customFormat="1" ht="18" customHeight="1" x14ac:dyDescent="0.2">
      <c r="A22" s="45"/>
      <c r="B22" s="7"/>
      <c r="C22" s="27" t="s">
        <v>122</v>
      </c>
      <c r="D22" s="8" t="s">
        <v>65</v>
      </c>
      <c r="E22" s="68"/>
      <c r="F22" s="16"/>
      <c r="G22" s="68"/>
    </row>
    <row r="23" spans="1:7" s="1" customFormat="1" ht="18" customHeight="1" x14ac:dyDescent="0.2">
      <c r="A23" s="45"/>
      <c r="B23" s="7"/>
      <c r="C23" s="27" t="s">
        <v>123</v>
      </c>
      <c r="D23" s="8" t="s">
        <v>66</v>
      </c>
      <c r="E23" s="68"/>
      <c r="F23" s="16"/>
      <c r="G23" s="68"/>
    </row>
    <row r="24" spans="1:7" s="1" customFormat="1" ht="18" customHeight="1" x14ac:dyDescent="0.2">
      <c r="A24" s="45"/>
      <c r="B24" s="7"/>
      <c r="C24" s="27">
        <v>15</v>
      </c>
      <c r="D24" s="8" t="s">
        <v>67</v>
      </c>
      <c r="E24" s="68"/>
      <c r="F24" s="16"/>
      <c r="G24" s="68"/>
    </row>
    <row r="25" spans="1:7" s="1" customFormat="1" ht="18" customHeight="1" x14ac:dyDescent="0.2">
      <c r="A25" s="45"/>
      <c r="B25" s="7"/>
      <c r="C25" s="27">
        <v>16</v>
      </c>
      <c r="D25" s="8" t="s">
        <v>68</v>
      </c>
      <c r="E25" s="68"/>
      <c r="F25" s="16"/>
      <c r="G25" s="68"/>
    </row>
    <row r="26" spans="1:7" s="1" customFormat="1" ht="18" customHeight="1" thickBot="1" x14ac:dyDescent="0.25">
      <c r="A26" s="45"/>
      <c r="B26" s="7"/>
      <c r="C26" s="31">
        <v>17</v>
      </c>
      <c r="D26" s="10" t="s">
        <v>69</v>
      </c>
      <c r="E26" s="38"/>
      <c r="F26" s="15"/>
      <c r="G26" s="67"/>
    </row>
    <row r="27" spans="1:7" s="1" customFormat="1" ht="18" customHeight="1" x14ac:dyDescent="0.2">
      <c r="A27" s="28" t="s">
        <v>95</v>
      </c>
      <c r="B27" s="33" t="s">
        <v>166</v>
      </c>
      <c r="C27" s="29">
        <v>18</v>
      </c>
      <c r="D27" s="11" t="s">
        <v>70</v>
      </c>
      <c r="E27" s="65" t="s">
        <v>177</v>
      </c>
      <c r="F27" s="65" t="s">
        <v>154</v>
      </c>
      <c r="G27" s="65" t="s">
        <v>2</v>
      </c>
    </row>
    <row r="28" spans="1:7" s="1" customFormat="1" ht="18" customHeight="1" x14ac:dyDescent="0.2">
      <c r="A28" s="45" t="s">
        <v>96</v>
      </c>
      <c r="B28" s="7"/>
      <c r="C28" s="27">
        <v>19</v>
      </c>
      <c r="D28" s="8" t="s">
        <v>5</v>
      </c>
      <c r="E28" s="68" t="s">
        <v>177</v>
      </c>
      <c r="F28" s="66" t="s">
        <v>155</v>
      </c>
      <c r="G28" s="68" t="s">
        <v>2</v>
      </c>
    </row>
    <row r="29" spans="1:7" s="1" customFormat="1" ht="18" customHeight="1" x14ac:dyDescent="0.2">
      <c r="A29" s="45" t="s">
        <v>97</v>
      </c>
      <c r="B29" s="7"/>
      <c r="C29" s="17">
        <v>20</v>
      </c>
      <c r="D29" s="4" t="s">
        <v>6</v>
      </c>
      <c r="E29" s="68" t="s">
        <v>177</v>
      </c>
      <c r="F29" s="16"/>
      <c r="G29" s="68" t="s">
        <v>2</v>
      </c>
    </row>
    <row r="30" spans="1:7" s="1" customFormat="1" ht="18" customHeight="1" x14ac:dyDescent="0.2">
      <c r="A30" s="45" t="s">
        <v>98</v>
      </c>
      <c r="B30" s="7"/>
      <c r="C30" s="17">
        <v>21</v>
      </c>
      <c r="D30" s="4" t="s">
        <v>71</v>
      </c>
      <c r="E30" s="68"/>
      <c r="F30" s="16"/>
      <c r="G30" s="68"/>
    </row>
    <row r="31" spans="1:7" s="1" customFormat="1" ht="18" customHeight="1" x14ac:dyDescent="0.2">
      <c r="A31" s="45" t="s">
        <v>99</v>
      </c>
      <c r="B31" s="7"/>
      <c r="C31" s="17">
        <v>22</v>
      </c>
      <c r="D31" s="4" t="s">
        <v>72</v>
      </c>
      <c r="E31" s="68"/>
      <c r="F31" s="16"/>
      <c r="G31" s="68"/>
    </row>
    <row r="32" spans="1:7" s="1" customFormat="1" ht="18" customHeight="1" thickBot="1" x14ac:dyDescent="0.25">
      <c r="A32" s="45"/>
      <c r="B32" s="7"/>
      <c r="C32" s="24">
        <v>23</v>
      </c>
      <c r="D32" s="12" t="s">
        <v>201</v>
      </c>
      <c r="E32" s="69"/>
      <c r="F32" s="16"/>
      <c r="G32" s="69"/>
    </row>
    <row r="33" spans="1:7" s="1" customFormat="1" ht="18" customHeight="1" x14ac:dyDescent="0.2">
      <c r="A33" s="45"/>
      <c r="B33" s="33" t="s">
        <v>167</v>
      </c>
      <c r="C33" s="29">
        <v>24</v>
      </c>
      <c r="D33" s="11" t="s">
        <v>73</v>
      </c>
      <c r="E33" s="71"/>
      <c r="F33" s="16"/>
      <c r="G33" s="71"/>
    </row>
    <row r="34" spans="1:7" s="1" customFormat="1" ht="18" customHeight="1" x14ac:dyDescent="0.2">
      <c r="A34" s="45"/>
      <c r="B34" s="7"/>
      <c r="C34" s="17">
        <v>25</v>
      </c>
      <c r="D34" s="4" t="s">
        <v>7</v>
      </c>
      <c r="E34" s="68"/>
      <c r="F34" s="16"/>
      <c r="G34" s="68"/>
    </row>
    <row r="35" spans="1:7" s="1" customFormat="1" ht="18" customHeight="1" x14ac:dyDescent="0.2">
      <c r="A35" s="45"/>
      <c r="B35" s="7"/>
      <c r="C35" s="17">
        <v>26</v>
      </c>
      <c r="D35" s="4" t="s">
        <v>137</v>
      </c>
      <c r="E35" s="68"/>
      <c r="F35" s="16"/>
      <c r="G35" s="68"/>
    </row>
    <row r="36" spans="1:7" s="1" customFormat="1" ht="18" customHeight="1" x14ac:dyDescent="0.2">
      <c r="A36" s="45"/>
      <c r="B36" s="7"/>
      <c r="C36" s="24" t="s">
        <v>203</v>
      </c>
      <c r="D36" s="12" t="s">
        <v>204</v>
      </c>
      <c r="E36" s="68" t="s">
        <v>194</v>
      </c>
      <c r="F36" s="16"/>
      <c r="G36" s="68" t="s">
        <v>2</v>
      </c>
    </row>
    <row r="37" spans="1:7" s="1" customFormat="1" ht="18" customHeight="1" thickBot="1" x14ac:dyDescent="0.25">
      <c r="A37" s="45"/>
      <c r="B37" s="7"/>
      <c r="C37" s="24" t="s">
        <v>202</v>
      </c>
      <c r="D37" s="12" t="s">
        <v>205</v>
      </c>
      <c r="E37" s="67"/>
      <c r="F37" s="15"/>
      <c r="G37" s="67"/>
    </row>
    <row r="38" spans="1:7" s="1" customFormat="1" ht="18" customHeight="1" x14ac:dyDescent="0.2">
      <c r="A38" s="45"/>
      <c r="B38" s="33" t="s">
        <v>100</v>
      </c>
      <c r="C38" s="57" t="s">
        <v>151</v>
      </c>
      <c r="D38" s="11" t="s">
        <v>40</v>
      </c>
      <c r="E38" s="35" t="s">
        <v>177</v>
      </c>
      <c r="F38" s="65" t="s">
        <v>156</v>
      </c>
      <c r="G38" s="65" t="s">
        <v>2</v>
      </c>
    </row>
    <row r="39" spans="1:7" s="1" customFormat="1" ht="18" customHeight="1" x14ac:dyDescent="0.2">
      <c r="A39" s="45"/>
      <c r="B39" s="7"/>
      <c r="C39" s="59"/>
      <c r="D39" s="10" t="s">
        <v>143</v>
      </c>
      <c r="E39" s="39"/>
      <c r="F39" s="66" t="s">
        <v>185</v>
      </c>
      <c r="G39" s="66"/>
    </row>
    <row r="40" spans="1:7" s="1" customFormat="1" ht="18" customHeight="1" x14ac:dyDescent="0.2">
      <c r="A40" s="45"/>
      <c r="B40" s="7"/>
      <c r="C40" s="56"/>
      <c r="D40" s="60" t="s">
        <v>125</v>
      </c>
      <c r="E40" s="39"/>
      <c r="F40" s="16"/>
      <c r="G40" s="66"/>
    </row>
    <row r="41" spans="1:7" s="1" customFormat="1" ht="18" customHeight="1" x14ac:dyDescent="0.2">
      <c r="A41" s="45"/>
      <c r="B41" s="7"/>
      <c r="C41" s="58" t="s">
        <v>39</v>
      </c>
      <c r="D41" s="4" t="s">
        <v>8</v>
      </c>
      <c r="E41" s="69" t="s">
        <v>194</v>
      </c>
      <c r="F41" s="16"/>
      <c r="G41" s="69" t="s">
        <v>2</v>
      </c>
    </row>
    <row r="42" spans="1:7" s="1" customFormat="1" ht="18" customHeight="1" x14ac:dyDescent="0.2">
      <c r="A42" s="45"/>
      <c r="B42" s="7"/>
      <c r="C42" s="59"/>
      <c r="D42" s="10" t="s">
        <v>143</v>
      </c>
      <c r="E42" s="66"/>
      <c r="F42" s="16"/>
      <c r="G42" s="66"/>
    </row>
    <row r="43" spans="1:7" s="1" customFormat="1" ht="18" customHeight="1" x14ac:dyDescent="0.2">
      <c r="A43" s="45"/>
      <c r="B43" s="7"/>
      <c r="C43" s="56"/>
      <c r="D43" s="60" t="s">
        <v>125</v>
      </c>
      <c r="E43" s="70"/>
      <c r="F43" s="16"/>
      <c r="G43" s="70"/>
    </row>
    <row r="44" spans="1:7" s="1" customFormat="1" ht="18" customHeight="1" x14ac:dyDescent="0.2">
      <c r="A44" s="45"/>
      <c r="B44" s="7"/>
      <c r="C44" s="58" t="s">
        <v>148</v>
      </c>
      <c r="D44" s="4" t="s">
        <v>41</v>
      </c>
      <c r="E44" s="66" t="s">
        <v>194</v>
      </c>
      <c r="F44" s="16"/>
      <c r="G44" s="66" t="s">
        <v>2</v>
      </c>
    </row>
    <row r="45" spans="1:7" s="1" customFormat="1" ht="18" customHeight="1" x14ac:dyDescent="0.2">
      <c r="A45" s="45"/>
      <c r="B45" s="7"/>
      <c r="C45" s="59"/>
      <c r="D45" s="12" t="s">
        <v>144</v>
      </c>
      <c r="E45" s="66"/>
      <c r="F45" s="16"/>
      <c r="G45" s="66"/>
    </row>
    <row r="46" spans="1:7" s="1" customFormat="1" ht="18" customHeight="1" x14ac:dyDescent="0.2">
      <c r="A46" s="45"/>
      <c r="B46" s="7"/>
      <c r="C46" s="56"/>
      <c r="D46" s="60" t="s">
        <v>125</v>
      </c>
      <c r="E46" s="66"/>
      <c r="F46" s="16"/>
      <c r="G46" s="66"/>
    </row>
    <row r="47" spans="1:7" s="1" customFormat="1" ht="18" customHeight="1" x14ac:dyDescent="0.2">
      <c r="A47" s="45"/>
      <c r="B47" s="7"/>
      <c r="C47" s="58" t="s">
        <v>149</v>
      </c>
      <c r="D47" s="4" t="s">
        <v>9</v>
      </c>
      <c r="E47" s="69" t="s">
        <v>194</v>
      </c>
      <c r="F47" s="16"/>
      <c r="G47" s="69" t="s">
        <v>2</v>
      </c>
    </row>
    <row r="48" spans="1:7" s="1" customFormat="1" ht="18" customHeight="1" x14ac:dyDescent="0.2">
      <c r="A48" s="45"/>
      <c r="B48" s="7"/>
      <c r="C48" s="59"/>
      <c r="D48" s="12" t="s">
        <v>144</v>
      </c>
      <c r="E48" s="66"/>
      <c r="F48" s="16"/>
      <c r="G48" s="66"/>
    </row>
    <row r="49" spans="1:7" s="1" customFormat="1" ht="18" customHeight="1" x14ac:dyDescent="0.2">
      <c r="A49" s="45"/>
      <c r="B49" s="7"/>
      <c r="C49" s="56"/>
      <c r="D49" s="60" t="s">
        <v>125</v>
      </c>
      <c r="E49" s="70"/>
      <c r="F49" s="16"/>
      <c r="G49" s="70"/>
    </row>
    <row r="50" spans="1:7" s="1" customFormat="1" ht="18" customHeight="1" x14ac:dyDescent="0.2">
      <c r="A50" s="45"/>
      <c r="B50" s="7"/>
      <c r="C50" s="17">
        <v>30</v>
      </c>
      <c r="D50" s="4" t="s">
        <v>206</v>
      </c>
      <c r="E50" s="66" t="s">
        <v>194</v>
      </c>
      <c r="F50" s="16"/>
      <c r="G50" s="66" t="s">
        <v>3</v>
      </c>
    </row>
    <row r="51" spans="1:7" s="1" customFormat="1" ht="18" customHeight="1" x14ac:dyDescent="0.2">
      <c r="A51" s="45"/>
      <c r="B51" s="7"/>
      <c r="C51" s="17">
        <v>31</v>
      </c>
      <c r="D51" s="4" t="s">
        <v>42</v>
      </c>
      <c r="E51" s="68" t="s">
        <v>194</v>
      </c>
      <c r="F51" s="16"/>
      <c r="G51" s="68" t="s">
        <v>2</v>
      </c>
    </row>
    <row r="52" spans="1:7" s="1" customFormat="1" ht="18" customHeight="1" x14ac:dyDescent="0.2">
      <c r="A52" s="45"/>
      <c r="B52" s="7"/>
      <c r="C52" s="17">
        <v>32</v>
      </c>
      <c r="D52" s="4" t="s">
        <v>34</v>
      </c>
      <c r="E52" s="68"/>
      <c r="F52" s="16"/>
      <c r="G52" s="68"/>
    </row>
    <row r="53" spans="1:7" s="1" customFormat="1" ht="18" customHeight="1" x14ac:dyDescent="0.2">
      <c r="A53" s="45"/>
      <c r="B53" s="7"/>
      <c r="C53" s="24">
        <v>33</v>
      </c>
      <c r="D53" s="12" t="s">
        <v>45</v>
      </c>
      <c r="E53" s="68"/>
      <c r="F53" s="16"/>
      <c r="G53" s="68"/>
    </row>
    <row r="54" spans="1:7" s="1" customFormat="1" ht="18" customHeight="1" x14ac:dyDescent="0.2">
      <c r="A54" s="45"/>
      <c r="B54" s="6"/>
      <c r="C54" s="31"/>
      <c r="D54" s="51" t="s">
        <v>124</v>
      </c>
      <c r="E54" s="66"/>
      <c r="F54" s="16"/>
      <c r="G54" s="66"/>
    </row>
    <row r="55" spans="1:7" s="1" customFormat="1" ht="18" customHeight="1" thickBot="1" x14ac:dyDescent="0.25">
      <c r="A55" s="45"/>
      <c r="B55" s="22"/>
      <c r="C55" s="31"/>
      <c r="D55" s="10" t="s">
        <v>125</v>
      </c>
      <c r="E55" s="66"/>
      <c r="F55" s="16"/>
      <c r="G55" s="66"/>
    </row>
    <row r="56" spans="1:7" s="1" customFormat="1" ht="18" customHeight="1" thickBot="1" x14ac:dyDescent="0.25">
      <c r="A56" s="45"/>
      <c r="B56" s="7" t="s">
        <v>101</v>
      </c>
      <c r="C56" s="36" t="s">
        <v>207</v>
      </c>
      <c r="D56" s="53" t="s">
        <v>74</v>
      </c>
      <c r="E56" s="65"/>
      <c r="F56" s="16"/>
      <c r="G56" s="66"/>
    </row>
    <row r="57" spans="1:7" s="1" customFormat="1" ht="18" customHeight="1" thickBot="1" x14ac:dyDescent="0.25">
      <c r="A57" s="45"/>
      <c r="B57" s="7"/>
      <c r="C57" s="20" t="s">
        <v>208</v>
      </c>
      <c r="D57" s="5" t="s">
        <v>74</v>
      </c>
      <c r="E57" s="73"/>
      <c r="F57" s="16"/>
      <c r="G57" s="72"/>
    </row>
    <row r="58" spans="1:7" s="1" customFormat="1" ht="18" customHeight="1" x14ac:dyDescent="0.2">
      <c r="A58" s="28"/>
      <c r="B58" s="33"/>
      <c r="C58" s="29">
        <v>35</v>
      </c>
      <c r="D58" s="11" t="s">
        <v>10</v>
      </c>
      <c r="E58" s="66" t="s">
        <v>194</v>
      </c>
      <c r="F58" s="16"/>
      <c r="G58" s="66" t="s">
        <v>2</v>
      </c>
    </row>
    <row r="59" spans="1:7" s="1" customFormat="1" ht="18" customHeight="1" x14ac:dyDescent="0.2">
      <c r="A59" s="45"/>
      <c r="B59" s="7"/>
      <c r="C59" s="17">
        <v>36</v>
      </c>
      <c r="D59" s="4" t="s">
        <v>11</v>
      </c>
      <c r="E59" s="68"/>
      <c r="F59" s="16"/>
      <c r="G59" s="68"/>
    </row>
    <row r="60" spans="1:7" s="1" customFormat="1" ht="18" customHeight="1" thickBot="1" x14ac:dyDescent="0.25">
      <c r="A60" s="45"/>
      <c r="B60" s="46"/>
      <c r="C60" s="37">
        <v>37</v>
      </c>
      <c r="D60" s="18" t="s">
        <v>22</v>
      </c>
      <c r="E60" s="67"/>
      <c r="F60" s="15"/>
      <c r="G60" s="67"/>
    </row>
    <row r="61" spans="1:7" s="1" customFormat="1" ht="18" customHeight="1" x14ac:dyDescent="0.2">
      <c r="A61" s="45"/>
      <c r="B61" s="7" t="s">
        <v>168</v>
      </c>
      <c r="C61" s="31">
        <v>38</v>
      </c>
      <c r="D61" s="10" t="s">
        <v>209</v>
      </c>
      <c r="E61" s="66"/>
      <c r="F61" s="65" t="s">
        <v>157</v>
      </c>
      <c r="G61" s="66"/>
    </row>
    <row r="62" spans="1:7" s="1" customFormat="1" ht="18" customHeight="1" thickBot="1" x14ac:dyDescent="0.25">
      <c r="A62" s="45"/>
      <c r="B62" s="46"/>
      <c r="C62" s="20">
        <v>39</v>
      </c>
      <c r="D62" s="5" t="s">
        <v>75</v>
      </c>
      <c r="E62" s="73"/>
      <c r="F62" s="66" t="s">
        <v>186</v>
      </c>
      <c r="G62" s="73"/>
    </row>
    <row r="63" spans="1:7" s="1" customFormat="1" ht="18" customHeight="1" x14ac:dyDescent="0.2">
      <c r="A63" s="45"/>
      <c r="B63" s="7" t="s">
        <v>169</v>
      </c>
      <c r="C63" s="31">
        <v>40</v>
      </c>
      <c r="D63" s="10" t="s">
        <v>76</v>
      </c>
      <c r="E63" s="66"/>
      <c r="F63" s="16"/>
      <c r="G63" s="66"/>
    </row>
    <row r="64" spans="1:7" s="1" customFormat="1" ht="18" customHeight="1" x14ac:dyDescent="0.2">
      <c r="A64" s="45"/>
      <c r="B64" s="7"/>
      <c r="C64" s="31"/>
      <c r="D64" s="51" t="s">
        <v>145</v>
      </c>
      <c r="E64" s="66"/>
      <c r="F64" s="16"/>
      <c r="G64" s="66"/>
    </row>
    <row r="65" spans="1:7" s="1" customFormat="1" ht="18" customHeight="1" x14ac:dyDescent="0.2">
      <c r="A65" s="45"/>
      <c r="B65" s="7"/>
      <c r="C65" s="31"/>
      <c r="D65" s="61" t="s">
        <v>146</v>
      </c>
      <c r="E65" s="66"/>
      <c r="F65" s="16"/>
      <c r="G65" s="66"/>
    </row>
    <row r="66" spans="1:7" s="1" customFormat="1" ht="18" customHeight="1" x14ac:dyDescent="0.2">
      <c r="A66" s="45"/>
      <c r="B66" s="7"/>
      <c r="C66" s="31"/>
      <c r="D66" s="50" t="s">
        <v>126</v>
      </c>
      <c r="E66" s="66"/>
      <c r="F66" s="16"/>
      <c r="G66" s="66"/>
    </row>
    <row r="67" spans="1:7" s="1" customFormat="1" ht="18" customHeight="1" thickBot="1" x14ac:dyDescent="0.25">
      <c r="A67" s="23"/>
      <c r="B67" s="22"/>
      <c r="C67" s="37"/>
      <c r="D67" s="18" t="s">
        <v>127</v>
      </c>
      <c r="E67" s="66"/>
      <c r="F67" s="16"/>
      <c r="G67" s="66"/>
    </row>
    <row r="68" spans="1:7" s="1" customFormat="1" ht="18" customHeight="1" x14ac:dyDescent="0.2">
      <c r="A68" s="28"/>
      <c r="B68" s="19"/>
      <c r="C68" s="36">
        <v>41</v>
      </c>
      <c r="D68" s="53" t="s">
        <v>32</v>
      </c>
      <c r="E68" s="65"/>
      <c r="F68" s="16"/>
      <c r="G68" s="65"/>
    </row>
    <row r="69" spans="1:7" s="1" customFormat="1" ht="18" customHeight="1" x14ac:dyDescent="0.2">
      <c r="A69" s="45"/>
      <c r="B69" s="6"/>
      <c r="C69" s="31"/>
      <c r="D69" s="51" t="s">
        <v>128</v>
      </c>
      <c r="E69" s="66"/>
      <c r="F69" s="16"/>
      <c r="G69" s="66"/>
    </row>
    <row r="70" spans="1:7" s="1" customFormat="1" ht="18" customHeight="1" x14ac:dyDescent="0.2">
      <c r="A70" s="45"/>
      <c r="B70" s="7"/>
      <c r="C70" s="31"/>
      <c r="D70" s="50" t="s">
        <v>129</v>
      </c>
      <c r="E70" s="66"/>
      <c r="F70" s="16"/>
      <c r="G70" s="66"/>
    </row>
    <row r="71" spans="1:7" s="1" customFormat="1" ht="18" customHeight="1" thickBot="1" x14ac:dyDescent="0.25">
      <c r="A71" s="23"/>
      <c r="B71" s="22"/>
      <c r="C71" s="37"/>
      <c r="D71" s="18" t="s">
        <v>130</v>
      </c>
      <c r="E71" s="67"/>
      <c r="F71" s="15"/>
      <c r="G71" s="67"/>
    </row>
    <row r="72" spans="1:7" s="1" customFormat="1" ht="18" customHeight="1" x14ac:dyDescent="0.2">
      <c r="A72" s="45"/>
      <c r="B72" s="7" t="s">
        <v>170</v>
      </c>
      <c r="C72" s="31">
        <v>42</v>
      </c>
      <c r="D72" s="10" t="s">
        <v>77</v>
      </c>
      <c r="E72" s="39"/>
      <c r="F72" s="65" t="s">
        <v>158</v>
      </c>
      <c r="G72" s="66"/>
    </row>
    <row r="73" spans="1:7" s="1" customFormat="1" ht="18" customHeight="1" x14ac:dyDescent="0.2">
      <c r="A73" s="45"/>
      <c r="B73" s="7"/>
      <c r="C73" s="17">
        <v>43</v>
      </c>
      <c r="D73" s="4" t="s">
        <v>78</v>
      </c>
      <c r="E73" s="68"/>
      <c r="F73" s="66" t="s">
        <v>187</v>
      </c>
      <c r="G73" s="68"/>
    </row>
    <row r="74" spans="1:7" s="1" customFormat="1" ht="18" customHeight="1" x14ac:dyDescent="0.2">
      <c r="A74" s="45"/>
      <c r="B74" s="7"/>
      <c r="C74" s="17">
        <v>44</v>
      </c>
      <c r="D74" s="4" t="s">
        <v>79</v>
      </c>
      <c r="E74" s="68"/>
      <c r="F74" s="16"/>
      <c r="G74" s="68"/>
    </row>
    <row r="75" spans="1:7" s="1" customFormat="1" ht="18" customHeight="1" x14ac:dyDescent="0.2">
      <c r="A75" s="45"/>
      <c r="B75" s="7"/>
      <c r="C75" s="17">
        <v>45</v>
      </c>
      <c r="D75" s="4" t="s">
        <v>80</v>
      </c>
      <c r="E75" s="68"/>
      <c r="F75" s="16"/>
      <c r="G75" s="68"/>
    </row>
    <row r="76" spans="1:7" s="1" customFormat="1" ht="28" customHeight="1" x14ac:dyDescent="0.2">
      <c r="A76" s="45"/>
      <c r="B76" s="7"/>
      <c r="C76" s="17">
        <v>46</v>
      </c>
      <c r="D76" s="21" t="s">
        <v>81</v>
      </c>
      <c r="E76" s="68"/>
      <c r="F76" s="16"/>
      <c r="G76" s="68"/>
    </row>
    <row r="77" spans="1:7" s="1" customFormat="1" ht="18" customHeight="1" x14ac:dyDescent="0.2">
      <c r="A77" s="45"/>
      <c r="B77" s="7"/>
      <c r="C77" s="17">
        <v>47</v>
      </c>
      <c r="D77" s="4" t="s">
        <v>82</v>
      </c>
      <c r="E77" s="68"/>
      <c r="F77" s="16"/>
      <c r="G77" s="68"/>
    </row>
    <row r="78" spans="1:7" s="1" customFormat="1" ht="18" customHeight="1" x14ac:dyDescent="0.2">
      <c r="A78" s="45"/>
      <c r="B78" s="7"/>
      <c r="C78" s="17">
        <v>48</v>
      </c>
      <c r="D78" s="4" t="s">
        <v>83</v>
      </c>
      <c r="E78" s="68"/>
      <c r="F78" s="16"/>
      <c r="G78" s="68"/>
    </row>
    <row r="79" spans="1:7" s="1" customFormat="1" ht="18" customHeight="1" x14ac:dyDescent="0.2">
      <c r="A79" s="45"/>
      <c r="B79" s="7"/>
      <c r="C79" s="24">
        <v>49</v>
      </c>
      <c r="D79" s="12" t="s">
        <v>84</v>
      </c>
      <c r="E79" s="68"/>
      <c r="F79" s="16"/>
      <c r="G79" s="68"/>
    </row>
    <row r="80" spans="1:7" s="1" customFormat="1" ht="18" customHeight="1" x14ac:dyDescent="0.2">
      <c r="A80" s="45"/>
      <c r="B80" s="7"/>
      <c r="C80" s="17">
        <v>50</v>
      </c>
      <c r="D80" s="4" t="s">
        <v>12</v>
      </c>
      <c r="E80" s="68"/>
      <c r="F80" s="16"/>
      <c r="G80" s="68"/>
    </row>
    <row r="81" spans="1:7" s="1" customFormat="1" ht="18" customHeight="1" x14ac:dyDescent="0.2">
      <c r="A81" s="45"/>
      <c r="B81" s="7"/>
      <c r="C81" s="17">
        <v>51</v>
      </c>
      <c r="D81" s="4" t="s">
        <v>13</v>
      </c>
      <c r="E81" s="68"/>
      <c r="F81" s="16"/>
      <c r="G81" s="68"/>
    </row>
    <row r="82" spans="1:7" s="1" customFormat="1" ht="18" customHeight="1" x14ac:dyDescent="0.2">
      <c r="A82" s="45"/>
      <c r="B82" s="7"/>
      <c r="C82" s="17">
        <v>52</v>
      </c>
      <c r="D82" s="4" t="s">
        <v>14</v>
      </c>
      <c r="E82" s="68"/>
      <c r="F82" s="16"/>
      <c r="G82" s="68"/>
    </row>
    <row r="83" spans="1:7" s="1" customFormat="1" ht="18" customHeight="1" x14ac:dyDescent="0.2">
      <c r="A83" s="45"/>
      <c r="B83" s="7"/>
      <c r="C83" s="17">
        <v>53</v>
      </c>
      <c r="D83" s="4" t="s">
        <v>15</v>
      </c>
      <c r="E83" s="68"/>
      <c r="F83" s="16"/>
      <c r="G83" s="68"/>
    </row>
    <row r="84" spans="1:7" s="1" customFormat="1" ht="18" customHeight="1" x14ac:dyDescent="0.2">
      <c r="A84" s="45"/>
      <c r="B84" s="7"/>
      <c r="C84" s="17">
        <v>54</v>
      </c>
      <c r="D84" s="4" t="s">
        <v>16</v>
      </c>
      <c r="E84" s="68"/>
      <c r="F84" s="16"/>
      <c r="G84" s="68"/>
    </row>
    <row r="85" spans="1:7" s="1" customFormat="1" ht="18" customHeight="1" x14ac:dyDescent="0.2">
      <c r="A85" s="45"/>
      <c r="B85" s="7"/>
      <c r="C85" s="24" t="s">
        <v>150</v>
      </c>
      <c r="D85" s="12" t="s">
        <v>147</v>
      </c>
      <c r="E85" s="39"/>
      <c r="F85" s="16"/>
      <c r="G85" s="66"/>
    </row>
    <row r="86" spans="1:7" s="1" customFormat="1" ht="18" customHeight="1" thickBot="1" x14ac:dyDescent="0.25">
      <c r="A86" s="45"/>
      <c r="B86" s="7"/>
      <c r="C86" s="37"/>
      <c r="D86" s="62" t="s">
        <v>125</v>
      </c>
      <c r="E86" s="39"/>
      <c r="F86" s="15"/>
      <c r="G86" s="66"/>
    </row>
    <row r="87" spans="1:7" s="1" customFormat="1" ht="18" customHeight="1" x14ac:dyDescent="0.2">
      <c r="A87" s="45"/>
      <c r="B87" s="33" t="s">
        <v>171</v>
      </c>
      <c r="C87" s="29">
        <v>55</v>
      </c>
      <c r="D87" s="11" t="s">
        <v>17</v>
      </c>
      <c r="E87" s="40"/>
      <c r="F87" s="65" t="s">
        <v>159</v>
      </c>
      <c r="G87" s="65"/>
    </row>
    <row r="88" spans="1:7" s="1" customFormat="1" ht="18" customHeight="1" x14ac:dyDescent="0.2">
      <c r="A88" s="45"/>
      <c r="B88" s="7"/>
      <c r="C88" s="17" t="s">
        <v>152</v>
      </c>
      <c r="D88" s="4" t="s">
        <v>18</v>
      </c>
      <c r="E88" s="68"/>
      <c r="F88" s="66" t="s">
        <v>160</v>
      </c>
      <c r="G88" s="68"/>
    </row>
    <row r="89" spans="1:7" s="1" customFormat="1" ht="18" customHeight="1" thickBot="1" x14ac:dyDescent="0.25">
      <c r="A89" s="45"/>
      <c r="B89" s="46"/>
      <c r="C89" s="20" t="s">
        <v>85</v>
      </c>
      <c r="D89" s="42" t="s">
        <v>86</v>
      </c>
      <c r="E89" s="38"/>
      <c r="F89" s="16"/>
      <c r="G89" s="67"/>
    </row>
    <row r="90" spans="1:7" s="1" customFormat="1" ht="18" customHeight="1" x14ac:dyDescent="0.2">
      <c r="A90" s="45"/>
      <c r="B90" s="7" t="s">
        <v>172</v>
      </c>
      <c r="C90" s="76" t="s">
        <v>188</v>
      </c>
      <c r="D90" s="11" t="s">
        <v>191</v>
      </c>
      <c r="E90" s="39" t="s">
        <v>177</v>
      </c>
      <c r="F90" s="16"/>
      <c r="G90" s="66" t="s">
        <v>2</v>
      </c>
    </row>
    <row r="91" spans="1:7" s="1" customFormat="1" ht="18" customHeight="1" x14ac:dyDescent="0.2">
      <c r="A91" s="45"/>
      <c r="B91" s="7"/>
      <c r="C91" s="27" t="s">
        <v>189</v>
      </c>
      <c r="D91" s="8" t="s">
        <v>192</v>
      </c>
      <c r="E91" s="68" t="s">
        <v>194</v>
      </c>
      <c r="F91" s="16"/>
      <c r="G91" s="68" t="s">
        <v>2</v>
      </c>
    </row>
    <row r="92" spans="1:7" s="1" customFormat="1" ht="18" customHeight="1" x14ac:dyDescent="0.2">
      <c r="A92" s="45"/>
      <c r="B92" s="7"/>
      <c r="C92" s="27" t="s">
        <v>190</v>
      </c>
      <c r="D92" s="8" t="s">
        <v>193</v>
      </c>
      <c r="E92" s="68" t="s">
        <v>194</v>
      </c>
      <c r="F92" s="16"/>
      <c r="G92" s="68" t="s">
        <v>2</v>
      </c>
    </row>
    <row r="93" spans="1:7" s="1" customFormat="1" ht="18" customHeight="1" x14ac:dyDescent="0.2">
      <c r="A93" s="45"/>
      <c r="B93" s="7"/>
      <c r="C93" s="17">
        <v>58</v>
      </c>
      <c r="D93" s="4" t="s">
        <v>29</v>
      </c>
      <c r="E93" s="75" t="s">
        <v>194</v>
      </c>
      <c r="F93" s="16"/>
      <c r="G93" s="68" t="s">
        <v>2</v>
      </c>
    </row>
    <row r="94" spans="1:7" s="1" customFormat="1" ht="18" customHeight="1" x14ac:dyDescent="0.2">
      <c r="A94" s="45"/>
      <c r="B94" s="7"/>
      <c r="C94" s="17">
        <v>59</v>
      </c>
      <c r="D94" s="4" t="s">
        <v>30</v>
      </c>
      <c r="E94" s="68"/>
      <c r="F94" s="16"/>
      <c r="G94" s="68"/>
    </row>
    <row r="95" spans="1:7" s="1" customFormat="1" ht="18" customHeight="1" x14ac:dyDescent="0.2">
      <c r="A95" s="45"/>
      <c r="B95" s="7"/>
      <c r="C95" s="24">
        <v>60</v>
      </c>
      <c r="D95" s="4" t="s">
        <v>31</v>
      </c>
      <c r="E95" s="69" t="s">
        <v>177</v>
      </c>
      <c r="F95" s="16"/>
      <c r="G95" s="69" t="s">
        <v>3</v>
      </c>
    </row>
    <row r="96" spans="1:7" s="1" customFormat="1" ht="18" customHeight="1" x14ac:dyDescent="0.2">
      <c r="A96" s="45"/>
      <c r="B96" s="7"/>
      <c r="C96" s="31"/>
      <c r="D96" s="12" t="s">
        <v>131</v>
      </c>
      <c r="E96" s="78"/>
      <c r="F96" s="16"/>
      <c r="G96" s="78"/>
    </row>
    <row r="97" spans="1:7" s="1" customFormat="1" ht="18" customHeight="1" x14ac:dyDescent="0.2">
      <c r="A97" s="45"/>
      <c r="B97" s="7"/>
      <c r="C97" s="31"/>
      <c r="D97" s="52" t="s">
        <v>132</v>
      </c>
      <c r="E97" s="79"/>
      <c r="F97" s="16"/>
      <c r="G97" s="79"/>
    </row>
    <row r="98" spans="1:7" s="1" customFormat="1" ht="18" customHeight="1" x14ac:dyDescent="0.2">
      <c r="A98" s="45"/>
      <c r="B98" s="7"/>
      <c r="C98" s="17" t="s">
        <v>195</v>
      </c>
      <c r="D98" s="4" t="s">
        <v>197</v>
      </c>
      <c r="E98" s="66" t="s">
        <v>199</v>
      </c>
      <c r="F98" s="16"/>
      <c r="G98" s="66" t="s">
        <v>2</v>
      </c>
    </row>
    <row r="99" spans="1:7" s="1" customFormat="1" ht="18" customHeight="1" thickBot="1" x14ac:dyDescent="0.25">
      <c r="A99" s="45"/>
      <c r="B99" s="46"/>
      <c r="C99" s="20" t="s">
        <v>196</v>
      </c>
      <c r="D99" s="5" t="s">
        <v>198</v>
      </c>
      <c r="E99" s="73" t="s">
        <v>177</v>
      </c>
      <c r="F99" s="16"/>
      <c r="G99" s="73" t="s">
        <v>2</v>
      </c>
    </row>
    <row r="100" spans="1:7" s="1" customFormat="1" ht="18" customHeight="1" x14ac:dyDescent="0.2">
      <c r="A100" s="45"/>
      <c r="B100" s="7" t="s">
        <v>173</v>
      </c>
      <c r="C100" s="17">
        <v>62</v>
      </c>
      <c r="D100" s="4" t="s">
        <v>27</v>
      </c>
      <c r="E100" s="70"/>
      <c r="F100" s="16"/>
      <c r="G100" s="70"/>
    </row>
    <row r="101" spans="1:7" s="1" customFormat="1" ht="18" customHeight="1" thickBot="1" x14ac:dyDescent="0.25">
      <c r="A101" s="23"/>
      <c r="B101" s="47"/>
      <c r="C101" s="20">
        <v>63</v>
      </c>
      <c r="D101" s="5" t="s">
        <v>28</v>
      </c>
      <c r="E101" s="38"/>
      <c r="F101" s="15"/>
      <c r="G101" s="67"/>
    </row>
    <row r="102" spans="1:7" s="1" customFormat="1" ht="18" customHeight="1" x14ac:dyDescent="0.2">
      <c r="A102" s="45" t="s">
        <v>103</v>
      </c>
      <c r="B102" s="7" t="s">
        <v>102</v>
      </c>
      <c r="C102" s="31">
        <v>64</v>
      </c>
      <c r="D102" s="10" t="s">
        <v>38</v>
      </c>
      <c r="E102" s="65"/>
      <c r="F102" s="65" t="s">
        <v>161</v>
      </c>
      <c r="G102" s="65"/>
    </row>
    <row r="103" spans="1:7" s="1" customFormat="1" ht="18" customHeight="1" x14ac:dyDescent="0.2">
      <c r="A103" s="45" t="s">
        <v>104</v>
      </c>
      <c r="B103" s="7"/>
      <c r="C103" s="31"/>
      <c r="D103" s="12" t="s">
        <v>133</v>
      </c>
      <c r="E103" s="66"/>
      <c r="F103" s="66" t="s">
        <v>162</v>
      </c>
      <c r="G103" s="66"/>
    </row>
    <row r="104" spans="1:7" s="1" customFormat="1" ht="18" customHeight="1" x14ac:dyDescent="0.2">
      <c r="A104" s="45" t="s">
        <v>105</v>
      </c>
      <c r="B104" s="7"/>
      <c r="C104" s="31"/>
      <c r="D104" s="50" t="s">
        <v>134</v>
      </c>
      <c r="E104" s="66"/>
      <c r="F104" s="16"/>
      <c r="G104" s="66"/>
    </row>
    <row r="105" spans="1:7" s="1" customFormat="1" ht="18" customHeight="1" x14ac:dyDescent="0.2">
      <c r="A105" s="45" t="s">
        <v>142</v>
      </c>
      <c r="B105" s="7"/>
      <c r="C105" s="31"/>
      <c r="D105" s="10" t="s">
        <v>125</v>
      </c>
      <c r="E105" s="66"/>
      <c r="F105" s="16"/>
      <c r="G105" s="66"/>
    </row>
    <row r="106" spans="1:7" s="1" customFormat="1" ht="18" customHeight="1" x14ac:dyDescent="0.2">
      <c r="A106" s="45" t="s">
        <v>106</v>
      </c>
      <c r="B106" s="7"/>
      <c r="C106" s="24">
        <v>65</v>
      </c>
      <c r="D106" s="12" t="s">
        <v>138</v>
      </c>
      <c r="E106" s="68"/>
      <c r="F106" s="16"/>
      <c r="G106" s="68"/>
    </row>
    <row r="107" spans="1:7" s="1" customFormat="1" ht="18" customHeight="1" x14ac:dyDescent="0.2">
      <c r="A107" s="45" t="s">
        <v>107</v>
      </c>
      <c r="B107" s="7"/>
      <c r="C107" s="17">
        <v>66</v>
      </c>
      <c r="D107" s="4" t="s">
        <v>19</v>
      </c>
      <c r="E107" s="68"/>
      <c r="F107" s="16"/>
      <c r="G107" s="68"/>
    </row>
    <row r="108" spans="1:7" s="1" customFormat="1" ht="18" customHeight="1" x14ac:dyDescent="0.2">
      <c r="A108" s="45"/>
      <c r="B108" s="7"/>
      <c r="C108" s="24">
        <v>67</v>
      </c>
      <c r="D108" s="12" t="s">
        <v>87</v>
      </c>
      <c r="E108" s="68"/>
      <c r="F108" s="16"/>
      <c r="G108" s="68"/>
    </row>
    <row r="109" spans="1:7" s="1" customFormat="1" ht="18" customHeight="1" x14ac:dyDescent="0.2">
      <c r="A109" s="45"/>
      <c r="B109" s="7"/>
      <c r="C109" s="31"/>
      <c r="D109" s="51" t="s">
        <v>141</v>
      </c>
      <c r="E109" s="66"/>
      <c r="F109" s="16"/>
      <c r="G109" s="66"/>
    </row>
    <row r="110" spans="1:7" s="1" customFormat="1" ht="18" customHeight="1" thickBot="1" x14ac:dyDescent="0.25">
      <c r="A110" s="45"/>
      <c r="B110" s="7"/>
      <c r="C110" s="31"/>
      <c r="D110" s="10" t="s">
        <v>125</v>
      </c>
      <c r="E110" s="67"/>
      <c r="F110" s="16"/>
      <c r="G110" s="67"/>
    </row>
    <row r="111" spans="1:7" s="1" customFormat="1" ht="18" customHeight="1" thickBot="1" x14ac:dyDescent="0.25">
      <c r="A111" s="45"/>
      <c r="B111" s="19" t="s">
        <v>106</v>
      </c>
      <c r="C111" s="36">
        <v>68</v>
      </c>
      <c r="D111" s="53" t="s">
        <v>26</v>
      </c>
      <c r="E111" s="35"/>
      <c r="F111" s="16"/>
      <c r="G111" s="65"/>
    </row>
    <row r="112" spans="1:7" s="1" customFormat="1" ht="18" customHeight="1" thickBot="1" x14ac:dyDescent="0.25">
      <c r="A112" s="28"/>
      <c r="B112" s="9" t="s">
        <v>107</v>
      </c>
      <c r="C112" s="30">
        <v>69</v>
      </c>
      <c r="D112" s="13" t="s">
        <v>43</v>
      </c>
      <c r="E112" s="43"/>
      <c r="F112" s="16"/>
      <c r="G112" s="72"/>
    </row>
    <row r="113" spans="1:7" s="1" customFormat="1" ht="18" customHeight="1" thickBot="1" x14ac:dyDescent="0.25">
      <c r="A113" s="23"/>
      <c r="B113" s="9" t="s">
        <v>108</v>
      </c>
      <c r="C113" s="30">
        <v>70</v>
      </c>
      <c r="D113" s="13" t="s">
        <v>44</v>
      </c>
      <c r="E113" s="43"/>
      <c r="F113" s="15"/>
      <c r="G113" s="72"/>
    </row>
    <row r="114" spans="1:7" s="1" customFormat="1" ht="18" customHeight="1" thickBot="1" x14ac:dyDescent="0.25">
      <c r="A114" s="45" t="s">
        <v>109</v>
      </c>
      <c r="B114" s="6" t="s">
        <v>139</v>
      </c>
      <c r="C114" s="31">
        <v>71</v>
      </c>
      <c r="D114" s="10" t="s">
        <v>35</v>
      </c>
      <c r="E114" s="39"/>
      <c r="F114" s="65" t="s">
        <v>163</v>
      </c>
      <c r="G114" s="66"/>
    </row>
    <row r="115" spans="1:7" s="1" customFormat="1" ht="18" customHeight="1" x14ac:dyDescent="0.2">
      <c r="A115" s="45" t="s">
        <v>110</v>
      </c>
      <c r="B115" s="19" t="s">
        <v>174</v>
      </c>
      <c r="C115" s="36">
        <v>72</v>
      </c>
      <c r="D115" s="53" t="s">
        <v>23</v>
      </c>
      <c r="E115" s="35"/>
      <c r="F115" s="66" t="s">
        <v>200</v>
      </c>
      <c r="G115" s="65"/>
    </row>
    <row r="116" spans="1:7" s="1" customFormat="1" ht="18" customHeight="1" x14ac:dyDescent="0.2">
      <c r="A116" s="45" t="s">
        <v>111</v>
      </c>
      <c r="B116" s="6"/>
      <c r="C116" s="31"/>
      <c r="D116" s="12" t="s">
        <v>135</v>
      </c>
      <c r="E116" s="39"/>
      <c r="F116" s="16"/>
      <c r="G116" s="66"/>
    </row>
    <row r="117" spans="1:7" s="1" customFormat="1" ht="18" customHeight="1" x14ac:dyDescent="0.2">
      <c r="A117" s="45" t="s">
        <v>112</v>
      </c>
      <c r="B117" s="6"/>
      <c r="C117" s="31"/>
      <c r="D117" s="50" t="s">
        <v>136</v>
      </c>
      <c r="E117" s="39"/>
      <c r="F117" s="16"/>
      <c r="G117" s="66"/>
    </row>
    <row r="118" spans="1:7" s="1" customFormat="1" ht="18" customHeight="1" x14ac:dyDescent="0.2">
      <c r="A118" s="45" t="s">
        <v>113</v>
      </c>
      <c r="B118" s="6"/>
      <c r="C118" s="27"/>
      <c r="D118" s="10" t="s">
        <v>125</v>
      </c>
      <c r="E118" s="39"/>
      <c r="F118" s="16"/>
      <c r="G118" s="66"/>
    </row>
    <row r="119" spans="1:7" s="1" customFormat="1" ht="18" customHeight="1" x14ac:dyDescent="0.2">
      <c r="A119" s="45"/>
      <c r="B119" s="6"/>
      <c r="C119" s="31">
        <v>73</v>
      </c>
      <c r="D119" s="12" t="s">
        <v>88</v>
      </c>
      <c r="E119" s="69"/>
      <c r="F119" s="16"/>
      <c r="G119" s="69"/>
    </row>
    <row r="120" spans="1:7" s="1" customFormat="1" ht="18" customHeight="1" x14ac:dyDescent="0.2">
      <c r="A120" s="45"/>
      <c r="B120" s="6"/>
      <c r="C120" s="31"/>
      <c r="D120" s="12" t="s">
        <v>135</v>
      </c>
      <c r="E120" s="39"/>
      <c r="F120" s="16"/>
      <c r="G120" s="66"/>
    </row>
    <row r="121" spans="1:7" s="1" customFormat="1" ht="18" customHeight="1" x14ac:dyDescent="0.2">
      <c r="A121" s="45"/>
      <c r="B121" s="6"/>
      <c r="C121" s="31"/>
      <c r="D121" s="50" t="s">
        <v>136</v>
      </c>
      <c r="E121" s="39"/>
      <c r="F121" s="16"/>
      <c r="G121" s="66"/>
    </row>
    <row r="122" spans="1:7" s="1" customFormat="1" ht="18" customHeight="1" thickBot="1" x14ac:dyDescent="0.25">
      <c r="A122" s="45"/>
      <c r="B122" s="6"/>
      <c r="C122" s="31"/>
      <c r="D122" s="10" t="s">
        <v>125</v>
      </c>
      <c r="E122" s="39"/>
      <c r="F122" s="16"/>
      <c r="G122" s="66"/>
    </row>
    <row r="123" spans="1:7" s="1" customFormat="1" ht="18" customHeight="1" x14ac:dyDescent="0.2">
      <c r="A123" s="45"/>
      <c r="B123" s="19" t="s">
        <v>175</v>
      </c>
      <c r="C123" s="29">
        <v>74</v>
      </c>
      <c r="D123" s="11" t="s">
        <v>24</v>
      </c>
      <c r="E123" s="35"/>
      <c r="F123" s="16"/>
      <c r="G123" s="65"/>
    </row>
    <row r="124" spans="1:7" s="1" customFormat="1" ht="18" customHeight="1" thickBot="1" x14ac:dyDescent="0.25">
      <c r="A124" s="45"/>
      <c r="B124" s="6"/>
      <c r="C124" s="31">
        <v>75</v>
      </c>
      <c r="D124" s="10" t="s">
        <v>36</v>
      </c>
      <c r="E124" s="69"/>
      <c r="F124" s="16"/>
      <c r="G124" s="73"/>
    </row>
    <row r="125" spans="1:7" s="1" customFormat="1" ht="18" customHeight="1" thickBot="1" x14ac:dyDescent="0.25">
      <c r="A125" s="45"/>
      <c r="B125" s="22"/>
      <c r="C125" s="20">
        <v>76</v>
      </c>
      <c r="D125" s="5" t="s">
        <v>25</v>
      </c>
      <c r="E125" s="77"/>
      <c r="F125" s="16"/>
      <c r="G125" s="72"/>
    </row>
    <row r="126" spans="1:7" s="1" customFormat="1" ht="18" customHeight="1" thickBot="1" x14ac:dyDescent="0.25">
      <c r="A126" s="23"/>
      <c r="B126" s="22" t="s">
        <v>140</v>
      </c>
      <c r="C126" s="37">
        <v>77</v>
      </c>
      <c r="D126" s="18" t="s">
        <v>37</v>
      </c>
      <c r="E126" s="38"/>
      <c r="F126" s="16"/>
      <c r="G126" s="67"/>
    </row>
    <row r="127" spans="1:7" s="1" customFormat="1" ht="18" customHeight="1" thickBot="1" x14ac:dyDescent="0.25">
      <c r="A127" s="28" t="s">
        <v>114</v>
      </c>
      <c r="B127" s="9" t="s">
        <v>89</v>
      </c>
      <c r="C127" s="30">
        <v>78</v>
      </c>
      <c r="D127" s="13" t="s">
        <v>89</v>
      </c>
      <c r="E127" s="43"/>
      <c r="F127" s="16"/>
      <c r="G127" s="72"/>
    </row>
    <row r="128" spans="1:7" s="1" customFormat="1" ht="18" customHeight="1" x14ac:dyDescent="0.2">
      <c r="A128" s="49" t="s">
        <v>115</v>
      </c>
      <c r="B128" s="6" t="s">
        <v>176</v>
      </c>
      <c r="C128" s="27">
        <v>79</v>
      </c>
      <c r="D128" s="8" t="s">
        <v>20</v>
      </c>
      <c r="E128" s="39"/>
      <c r="F128" s="16"/>
      <c r="G128" s="66"/>
    </row>
    <row r="129" spans="1:7" s="1" customFormat="1" ht="18" customHeight="1" thickBot="1" x14ac:dyDescent="0.25">
      <c r="A129" s="48" t="s">
        <v>116</v>
      </c>
      <c r="B129" s="46"/>
      <c r="C129" s="20">
        <v>80</v>
      </c>
      <c r="D129" s="18" t="s">
        <v>21</v>
      </c>
      <c r="E129" s="73"/>
      <c r="F129" s="15"/>
      <c r="G129" s="73"/>
    </row>
  </sheetData>
  <customSheetViews>
    <customSheetView guid="{26A1900F-5848-4061-AA0B-E0B8C2AC890B}" scale="75"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r:id="rId1"/>
      <headerFooter alignWithMargins="0">
        <oddHeader xml:space="preserve">&amp;C平成２０年版地域保健情報年報（平成１９年度実績）様式一覧
</oddHeader>
        <oddFooter>&amp;C&amp;P</oddFooter>
      </headerFooter>
    </customSheetView>
    <customSheetView guid="{B606BD3A-C42E-4EF1-8D52-58C00303D192}" scale="75"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pageSetup paperSize="9" scale="61" fitToHeight="2" orientation="portrait" r:id="rId2"/>
      <headerFooter alignWithMargins="0">
        <oddHeader xml:space="preserve">&amp;C平成２０年版地域保健情報年報（平成１９年度実績）様式一覧
</oddHeader>
        <oddFooter>&amp;C&amp;P</oddFooter>
      </headerFooter>
    </customSheetView>
  </customSheetViews>
  <mergeCells count="6">
    <mergeCell ref="A3:B5"/>
    <mergeCell ref="E3:E5"/>
    <mergeCell ref="G3:G5"/>
    <mergeCell ref="F3:F5"/>
    <mergeCell ref="C3:C5"/>
    <mergeCell ref="D3:D5"/>
  </mergeCells>
  <phoneticPr fontId="2"/>
  <pageMargins left="1.1000000000000001" right="0.67" top="0.98425196850393704" bottom="0.62" header="0.51181102362204722" footer="0.34"/>
  <pageSetup paperSize="9" scale="61" fitToHeight="2" orientation="portrait" r:id="rId3"/>
  <headerFooter alignWithMargins="0">
    <oddHeader xml:space="preserve">&amp;C平成２０年版地域保健情報年報（平成１９年度実績）様式一覧
</oddHeader>
    <oddFooter>&amp;C&amp;P</oddFooter>
  </headerFooter>
  <rowBreaks count="1" manualBreakCount="1">
    <brk id="71"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view="pageBreakPreview" zoomScaleNormal="100" workbookViewId="0">
      <pane xSplit="1" ySplit="6" topLeftCell="B7" activePane="bottomRight" state="frozen"/>
      <selection pane="topRight" activeCell="B1" sqref="B1"/>
      <selection pane="bottomLeft" activeCell="A7" sqref="A7"/>
      <selection pane="bottomRight" activeCell="B11" sqref="B11"/>
    </sheetView>
  </sheetViews>
  <sheetFormatPr defaultColWidth="9" defaultRowHeight="11" x14ac:dyDescent="0.2"/>
  <cols>
    <col min="1" max="1" width="11.26953125" style="136" customWidth="1"/>
    <col min="2" max="2" width="9.08984375" style="135" customWidth="1"/>
    <col min="3" max="3" width="9.6328125" style="135" customWidth="1"/>
    <col min="4" max="4" width="9.08984375" style="135" customWidth="1"/>
    <col min="5" max="5" width="11" style="135" customWidth="1"/>
    <col min="6" max="7" width="9.08984375" style="135" customWidth="1"/>
    <col min="8" max="16384" width="9" style="135"/>
  </cols>
  <sheetData>
    <row r="1" spans="1:9" s="85" customFormat="1" ht="17.25" customHeight="1" x14ac:dyDescent="0.2">
      <c r="A1" s="399" t="s">
        <v>451</v>
      </c>
      <c r="B1" s="228"/>
      <c r="C1" s="228"/>
      <c r="D1" s="228"/>
      <c r="E1" s="228"/>
      <c r="F1" s="591" t="s">
        <v>447</v>
      </c>
      <c r="G1" s="591"/>
      <c r="H1" s="144"/>
      <c r="I1" s="144"/>
    </row>
    <row r="2" spans="1:9" s="110" customFormat="1" ht="17.25" customHeight="1" x14ac:dyDescent="0.2">
      <c r="A2" s="190"/>
      <c r="B2" s="570" t="s">
        <v>254</v>
      </c>
      <c r="C2" s="620"/>
      <c r="D2" s="618"/>
      <c r="E2" s="618"/>
      <c r="F2" s="618"/>
      <c r="G2" s="619"/>
    </row>
    <row r="3" spans="1:9" s="351" customFormat="1" ht="13" x14ac:dyDescent="0.2">
      <c r="A3" s="224"/>
      <c r="B3" s="621" t="s">
        <v>231</v>
      </c>
      <c r="C3" s="621" t="s">
        <v>255</v>
      </c>
      <c r="D3" s="621" t="s">
        <v>232</v>
      </c>
      <c r="E3" s="624" t="s">
        <v>316</v>
      </c>
      <c r="F3" s="552" t="s">
        <v>427</v>
      </c>
      <c r="G3" s="621" t="s">
        <v>0</v>
      </c>
      <c r="H3" s="353"/>
      <c r="I3" s="353"/>
    </row>
    <row r="4" spans="1:9" s="351" customFormat="1" ht="19.5" customHeight="1" x14ac:dyDescent="0.2">
      <c r="A4" s="223"/>
      <c r="B4" s="622"/>
      <c r="C4" s="623"/>
      <c r="D4" s="623"/>
      <c r="E4" s="553"/>
      <c r="F4" s="623"/>
      <c r="G4" s="623"/>
      <c r="H4" s="353"/>
      <c r="I4" s="353"/>
    </row>
    <row r="5" spans="1:9" s="110" customFormat="1" ht="13" x14ac:dyDescent="0.2">
      <c r="A5" s="153" t="s">
        <v>178</v>
      </c>
      <c r="B5" s="425" t="s">
        <v>463</v>
      </c>
      <c r="C5" s="352">
        <v>14802</v>
      </c>
      <c r="D5" s="352">
        <v>74</v>
      </c>
      <c r="E5" s="352">
        <v>1661</v>
      </c>
      <c r="F5" s="352">
        <v>73</v>
      </c>
      <c r="G5" s="352">
        <v>52</v>
      </c>
    </row>
    <row r="6" spans="1:9" s="121" customFormat="1" ht="13" x14ac:dyDescent="0.2">
      <c r="A6" s="466" t="s">
        <v>388</v>
      </c>
      <c r="B6" s="467" t="str">
        <f t="shared" ref="B6:G6" si="0">IF(SUM(B7:B25)=0,"-",SUM(B7:B25))</f>
        <v>-</v>
      </c>
      <c r="C6" s="467">
        <f t="shared" si="0"/>
        <v>1174</v>
      </c>
      <c r="D6" s="467" t="str">
        <f t="shared" si="0"/>
        <v>-</v>
      </c>
      <c r="E6" s="467">
        <f t="shared" si="0"/>
        <v>126</v>
      </c>
      <c r="F6" s="467">
        <f t="shared" si="0"/>
        <v>4</v>
      </c>
      <c r="G6" s="467" t="str">
        <f t="shared" si="0"/>
        <v>-</v>
      </c>
    </row>
    <row r="7" spans="1:9" s="110" customFormat="1" ht="13" x14ac:dyDescent="0.2">
      <c r="A7" s="154" t="s">
        <v>370</v>
      </c>
      <c r="B7" s="341" t="s">
        <v>391</v>
      </c>
      <c r="C7" s="341">
        <v>41</v>
      </c>
      <c r="D7" s="341" t="s">
        <v>391</v>
      </c>
      <c r="E7" s="341" t="s">
        <v>391</v>
      </c>
      <c r="F7" s="341" t="s">
        <v>391</v>
      </c>
      <c r="G7" s="341" t="s">
        <v>391</v>
      </c>
    </row>
    <row r="8" spans="1:9" s="110" customFormat="1" ht="13" x14ac:dyDescent="0.2">
      <c r="A8" s="154" t="s">
        <v>371</v>
      </c>
      <c r="B8" s="341" t="s">
        <v>391</v>
      </c>
      <c r="C8" s="341">
        <v>51</v>
      </c>
      <c r="D8" s="341" t="s">
        <v>391</v>
      </c>
      <c r="E8" s="341">
        <v>53</v>
      </c>
      <c r="F8" s="341" t="s">
        <v>391</v>
      </c>
      <c r="G8" s="341" t="s">
        <v>391</v>
      </c>
    </row>
    <row r="9" spans="1:9" s="110" customFormat="1" ht="13" x14ac:dyDescent="0.2">
      <c r="A9" s="154" t="s">
        <v>372</v>
      </c>
      <c r="B9" s="341" t="s">
        <v>391</v>
      </c>
      <c r="C9" s="341">
        <v>86</v>
      </c>
      <c r="D9" s="341" t="s">
        <v>391</v>
      </c>
      <c r="E9" s="341">
        <v>10</v>
      </c>
      <c r="F9" s="341" t="s">
        <v>391</v>
      </c>
      <c r="G9" s="341" t="s">
        <v>391</v>
      </c>
    </row>
    <row r="10" spans="1:9" s="110" customFormat="1" ht="13" x14ac:dyDescent="0.2">
      <c r="A10" s="154" t="s">
        <v>373</v>
      </c>
      <c r="B10" s="341" t="s">
        <v>391</v>
      </c>
      <c r="C10" s="341">
        <v>88</v>
      </c>
      <c r="D10" s="341" t="s">
        <v>391</v>
      </c>
      <c r="E10" s="341" t="s">
        <v>391</v>
      </c>
      <c r="F10" s="341" t="s">
        <v>391</v>
      </c>
      <c r="G10" s="341" t="s">
        <v>391</v>
      </c>
    </row>
    <row r="11" spans="1:9" s="110" customFormat="1" ht="13" x14ac:dyDescent="0.2">
      <c r="A11" s="154" t="s">
        <v>374</v>
      </c>
      <c r="B11" s="341" t="s">
        <v>391</v>
      </c>
      <c r="C11" s="341">
        <v>7</v>
      </c>
      <c r="D11" s="341" t="s">
        <v>391</v>
      </c>
      <c r="E11" s="341">
        <v>4</v>
      </c>
      <c r="F11" s="341" t="s">
        <v>391</v>
      </c>
      <c r="G11" s="341" t="s">
        <v>391</v>
      </c>
    </row>
    <row r="12" spans="1:9" s="110" customFormat="1" ht="13" x14ac:dyDescent="0.2">
      <c r="A12" s="154" t="s">
        <v>375</v>
      </c>
      <c r="B12" s="341" t="s">
        <v>391</v>
      </c>
      <c r="C12" s="341">
        <v>57</v>
      </c>
      <c r="D12" s="341" t="s">
        <v>391</v>
      </c>
      <c r="E12" s="341">
        <v>1</v>
      </c>
      <c r="F12" s="341" t="s">
        <v>391</v>
      </c>
      <c r="G12" s="341" t="s">
        <v>391</v>
      </c>
    </row>
    <row r="13" spans="1:9" s="110" customFormat="1" ht="13" x14ac:dyDescent="0.2">
      <c r="A13" s="154" t="s">
        <v>376</v>
      </c>
      <c r="B13" s="341" t="s">
        <v>391</v>
      </c>
      <c r="C13" s="341">
        <v>60</v>
      </c>
      <c r="D13" s="341" t="s">
        <v>391</v>
      </c>
      <c r="E13" s="341">
        <v>3</v>
      </c>
      <c r="F13" s="341" t="s">
        <v>391</v>
      </c>
      <c r="G13" s="341" t="s">
        <v>391</v>
      </c>
    </row>
    <row r="14" spans="1:9" s="110" customFormat="1" ht="13" x14ac:dyDescent="0.2">
      <c r="A14" s="154" t="s">
        <v>377</v>
      </c>
      <c r="B14" s="341" t="s">
        <v>391</v>
      </c>
      <c r="C14" s="341">
        <v>52</v>
      </c>
      <c r="D14" s="341" t="s">
        <v>391</v>
      </c>
      <c r="E14" s="341">
        <v>7</v>
      </c>
      <c r="F14" s="341" t="s">
        <v>391</v>
      </c>
      <c r="G14" s="341" t="s">
        <v>391</v>
      </c>
    </row>
    <row r="15" spans="1:9" s="110" customFormat="1" ht="13" x14ac:dyDescent="0.2">
      <c r="A15" s="154" t="s">
        <v>389</v>
      </c>
      <c r="B15" s="341" t="s">
        <v>391</v>
      </c>
      <c r="C15" s="341" t="s">
        <v>391</v>
      </c>
      <c r="D15" s="341" t="s">
        <v>391</v>
      </c>
      <c r="E15" s="341" t="s">
        <v>391</v>
      </c>
      <c r="F15" s="341" t="s">
        <v>391</v>
      </c>
      <c r="G15" s="341" t="s">
        <v>391</v>
      </c>
    </row>
    <row r="16" spans="1:9" s="110" customFormat="1" ht="13" x14ac:dyDescent="0.2">
      <c r="A16" s="154" t="s">
        <v>390</v>
      </c>
      <c r="B16" s="341" t="s">
        <v>391</v>
      </c>
      <c r="C16" s="341">
        <v>31</v>
      </c>
      <c r="D16" s="341" t="s">
        <v>391</v>
      </c>
      <c r="E16" s="341" t="s">
        <v>391</v>
      </c>
      <c r="F16" s="341" t="s">
        <v>391</v>
      </c>
      <c r="G16" s="341" t="s">
        <v>391</v>
      </c>
    </row>
    <row r="17" spans="1:7" s="110" customFormat="1" ht="13" x14ac:dyDescent="0.2">
      <c r="A17" s="154" t="s">
        <v>379</v>
      </c>
      <c r="B17" s="341" t="s">
        <v>391</v>
      </c>
      <c r="C17" s="341">
        <v>183</v>
      </c>
      <c r="D17" s="341" t="s">
        <v>391</v>
      </c>
      <c r="E17" s="341">
        <v>20</v>
      </c>
      <c r="F17" s="341" t="s">
        <v>391</v>
      </c>
      <c r="G17" s="341" t="s">
        <v>391</v>
      </c>
    </row>
    <row r="18" spans="1:7" s="110" customFormat="1" ht="13" x14ac:dyDescent="0.2">
      <c r="A18" s="154" t="s">
        <v>380</v>
      </c>
      <c r="B18" s="341" t="s">
        <v>391</v>
      </c>
      <c r="C18" s="341">
        <v>23</v>
      </c>
      <c r="D18" s="341" t="s">
        <v>391</v>
      </c>
      <c r="E18" s="341" t="s">
        <v>391</v>
      </c>
      <c r="F18" s="341" t="s">
        <v>391</v>
      </c>
      <c r="G18" s="341" t="s">
        <v>391</v>
      </c>
    </row>
    <row r="19" spans="1:7" s="110" customFormat="1" ht="13" x14ac:dyDescent="0.2">
      <c r="A19" s="154" t="s">
        <v>381</v>
      </c>
      <c r="B19" s="341" t="s">
        <v>391</v>
      </c>
      <c r="C19" s="341">
        <v>11</v>
      </c>
      <c r="D19" s="341" t="s">
        <v>391</v>
      </c>
      <c r="E19" s="341">
        <v>4</v>
      </c>
      <c r="F19" s="341" t="s">
        <v>391</v>
      </c>
      <c r="G19" s="341" t="s">
        <v>391</v>
      </c>
    </row>
    <row r="20" spans="1:7" s="110" customFormat="1" ht="13" x14ac:dyDescent="0.2">
      <c r="A20" s="154" t="s">
        <v>382</v>
      </c>
      <c r="B20" s="341" t="s">
        <v>391</v>
      </c>
      <c r="C20" s="341">
        <v>62</v>
      </c>
      <c r="D20" s="341" t="s">
        <v>391</v>
      </c>
      <c r="E20" s="341" t="s">
        <v>391</v>
      </c>
      <c r="F20" s="341" t="s">
        <v>391</v>
      </c>
      <c r="G20" s="341" t="s">
        <v>391</v>
      </c>
    </row>
    <row r="21" spans="1:7" s="110" customFormat="1" ht="13" x14ac:dyDescent="0.2">
      <c r="A21" s="154" t="s">
        <v>383</v>
      </c>
      <c r="B21" s="341" t="s">
        <v>391</v>
      </c>
      <c r="C21" s="341">
        <v>33</v>
      </c>
      <c r="D21" s="341" t="s">
        <v>391</v>
      </c>
      <c r="E21" s="341">
        <v>4</v>
      </c>
      <c r="F21" s="341">
        <v>4</v>
      </c>
      <c r="G21" s="341" t="s">
        <v>391</v>
      </c>
    </row>
    <row r="22" spans="1:7" s="110" customFormat="1" ht="13" x14ac:dyDescent="0.2">
      <c r="A22" s="154" t="s">
        <v>384</v>
      </c>
      <c r="B22" s="341" t="s">
        <v>391</v>
      </c>
      <c r="C22" s="341">
        <v>49</v>
      </c>
      <c r="D22" s="341" t="s">
        <v>391</v>
      </c>
      <c r="E22" s="341" t="s">
        <v>391</v>
      </c>
      <c r="F22" s="341" t="s">
        <v>391</v>
      </c>
      <c r="G22" s="341" t="s">
        <v>391</v>
      </c>
    </row>
    <row r="23" spans="1:7" s="110" customFormat="1" ht="13" x14ac:dyDescent="0.2">
      <c r="A23" s="154" t="s">
        <v>385</v>
      </c>
      <c r="B23" s="341" t="s">
        <v>391</v>
      </c>
      <c r="C23" s="341">
        <v>204</v>
      </c>
      <c r="D23" s="341" t="s">
        <v>391</v>
      </c>
      <c r="E23" s="341" t="s">
        <v>391</v>
      </c>
      <c r="F23" s="341" t="s">
        <v>391</v>
      </c>
      <c r="G23" s="341" t="s">
        <v>391</v>
      </c>
    </row>
    <row r="24" spans="1:7" s="110" customFormat="1" ht="13" x14ac:dyDescent="0.2">
      <c r="A24" s="154" t="s">
        <v>386</v>
      </c>
      <c r="B24" s="341" t="s">
        <v>391</v>
      </c>
      <c r="C24" s="341">
        <v>48</v>
      </c>
      <c r="D24" s="341" t="s">
        <v>391</v>
      </c>
      <c r="E24" s="341">
        <v>20</v>
      </c>
      <c r="F24" s="341" t="s">
        <v>391</v>
      </c>
      <c r="G24" s="341" t="s">
        <v>391</v>
      </c>
    </row>
    <row r="25" spans="1:7" s="110" customFormat="1" ht="13" x14ac:dyDescent="0.2">
      <c r="A25" s="154" t="s">
        <v>387</v>
      </c>
      <c r="B25" s="341" t="s">
        <v>391</v>
      </c>
      <c r="C25" s="341">
        <v>88</v>
      </c>
      <c r="D25" s="341" t="s">
        <v>391</v>
      </c>
      <c r="E25" s="341" t="s">
        <v>391</v>
      </c>
      <c r="F25" s="341" t="s">
        <v>391</v>
      </c>
      <c r="G25" s="341" t="s">
        <v>391</v>
      </c>
    </row>
    <row r="26" spans="1:7" s="110" customFormat="1" ht="13" x14ac:dyDescent="0.2">
      <c r="A26" s="172" t="s">
        <v>242</v>
      </c>
      <c r="B26" s="112"/>
      <c r="C26" s="112"/>
      <c r="D26" s="112"/>
      <c r="E26" s="112"/>
      <c r="F26" s="112"/>
      <c r="G26" s="112"/>
    </row>
    <row r="27" spans="1:7" s="110" customFormat="1" ht="13" x14ac:dyDescent="0.2">
      <c r="A27" s="294"/>
    </row>
    <row r="28" spans="1:7" s="110" customFormat="1" ht="13" x14ac:dyDescent="0.2">
      <c r="A28" s="117"/>
    </row>
    <row r="29" spans="1:7" s="110" customFormat="1" ht="13" x14ac:dyDescent="0.2">
      <c r="A29" s="117"/>
    </row>
    <row r="30" spans="1:7" s="110" customFormat="1" ht="13" x14ac:dyDescent="0.2">
      <c r="A30" s="117"/>
    </row>
    <row r="31" spans="1:7" s="357" customFormat="1" x14ac:dyDescent="0.2">
      <c r="A31" s="356"/>
    </row>
    <row r="32" spans="1:7" s="357" customFormat="1" x14ac:dyDescent="0.2">
      <c r="A32" s="356"/>
    </row>
    <row r="33" spans="2:9" x14ac:dyDescent="0.2">
      <c r="B33" s="355"/>
      <c r="C33" s="355"/>
      <c r="D33" s="355"/>
      <c r="E33" s="355"/>
      <c r="F33" s="355"/>
      <c r="G33" s="355"/>
      <c r="H33" s="355"/>
      <c r="I33" s="355"/>
    </row>
    <row r="34" spans="2:9" x14ac:dyDescent="0.2">
      <c r="B34" s="355"/>
      <c r="C34" s="355"/>
      <c r="D34" s="355"/>
      <c r="E34" s="355"/>
      <c r="F34" s="355"/>
      <c r="G34" s="355"/>
      <c r="H34" s="355"/>
      <c r="I34" s="355"/>
    </row>
    <row r="35" spans="2:9" x14ac:dyDescent="0.2">
      <c r="B35" s="355"/>
      <c r="C35" s="355"/>
      <c r="D35" s="355"/>
      <c r="E35" s="355"/>
      <c r="F35" s="355"/>
      <c r="G35" s="355"/>
      <c r="H35" s="355"/>
      <c r="I35" s="355"/>
    </row>
    <row r="36" spans="2:9" x14ac:dyDescent="0.2">
      <c r="B36" s="355"/>
      <c r="C36" s="355"/>
      <c r="D36" s="355"/>
      <c r="E36" s="355"/>
      <c r="F36" s="355"/>
      <c r="G36" s="355"/>
      <c r="H36" s="355"/>
      <c r="I36" s="355"/>
    </row>
    <row r="37" spans="2:9" x14ac:dyDescent="0.2">
      <c r="B37" s="355"/>
      <c r="C37" s="355"/>
      <c r="D37" s="355"/>
      <c r="E37" s="355"/>
      <c r="F37" s="355"/>
      <c r="G37" s="355"/>
      <c r="H37" s="355"/>
      <c r="I37" s="355"/>
    </row>
    <row r="38" spans="2:9" x14ac:dyDescent="0.2">
      <c r="B38" s="355"/>
      <c r="C38" s="355"/>
      <c r="D38" s="355"/>
      <c r="E38" s="355"/>
      <c r="F38" s="355"/>
      <c r="G38" s="355"/>
      <c r="H38" s="355"/>
      <c r="I38" s="355"/>
    </row>
  </sheetData>
  <mergeCells count="8">
    <mergeCell ref="F1:G1"/>
    <mergeCell ref="B2:G2"/>
    <mergeCell ref="B3:B4"/>
    <mergeCell ref="C3:C4"/>
    <mergeCell ref="D3:D4"/>
    <mergeCell ref="E3:E4"/>
    <mergeCell ref="F3:F4"/>
    <mergeCell ref="G3:G4"/>
  </mergeCells>
  <phoneticPr fontId="2"/>
  <pageMargins left="0.78740157480314965" right="0.78740157480314965" top="0.78740157480314965" bottom="0.78740157480314965"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view="pageBreakPreview" zoomScale="80" zoomScaleNormal="85" zoomScaleSheetLayoutView="80" workbookViewId="0">
      <pane xSplit="2" ySplit="7" topLeftCell="K8" activePane="bottomRight" state="frozen"/>
      <selection pane="topRight" activeCell="D1" sqref="D1"/>
      <selection pane="bottomLeft" activeCell="A20" sqref="A20"/>
      <selection pane="bottomRight" activeCell="A2" sqref="A2:B3"/>
    </sheetView>
  </sheetViews>
  <sheetFormatPr defaultColWidth="9" defaultRowHeight="13" x14ac:dyDescent="0.2"/>
  <cols>
    <col min="1" max="1" width="11" style="102" customWidth="1"/>
    <col min="2" max="2" width="7.36328125" style="102" customWidth="1"/>
    <col min="3" max="3" width="12.6328125" style="102" customWidth="1"/>
    <col min="4" max="4" width="10.36328125" style="102" customWidth="1"/>
    <col min="5" max="5" width="10.26953125" style="102" bestFit="1" customWidth="1"/>
    <col min="6" max="6" width="10.36328125" style="102" customWidth="1"/>
    <col min="7" max="8" width="10.26953125" style="102" bestFit="1" customWidth="1"/>
    <col min="9" max="9" width="9.36328125" style="102" customWidth="1"/>
    <col min="10" max="10" width="10.36328125" style="97" customWidth="1"/>
    <col min="11" max="11" width="10.26953125" style="97" bestFit="1" customWidth="1"/>
    <col min="12" max="12" width="10.36328125" style="97" customWidth="1"/>
    <col min="13" max="14" width="10.26953125" style="97" bestFit="1" customWidth="1"/>
    <col min="15" max="15" width="10.6328125" style="97" customWidth="1"/>
    <col min="16" max="16" width="10.6328125" style="94" customWidth="1"/>
    <col min="17" max="22" width="10.6328125" style="97" customWidth="1"/>
    <col min="23" max="23" width="10.26953125" style="97" customWidth="1"/>
    <col min="24" max="26" width="8.7265625" style="97" customWidth="1"/>
    <col min="27" max="27" width="10.36328125" style="97" customWidth="1"/>
    <col min="28" max="16384" width="9" style="97"/>
  </cols>
  <sheetData>
    <row r="1" spans="1:24" ht="18" customHeight="1" x14ac:dyDescent="0.2">
      <c r="A1" s="630" t="s">
        <v>464</v>
      </c>
      <c r="B1" s="631"/>
      <c r="C1" s="631"/>
      <c r="D1" s="631"/>
      <c r="E1" s="631"/>
      <c r="F1" s="631"/>
      <c r="G1" s="631"/>
      <c r="H1" s="631"/>
      <c r="I1" s="631"/>
      <c r="J1" s="631"/>
      <c r="K1" s="631"/>
      <c r="L1" s="358"/>
      <c r="M1" s="358"/>
      <c r="N1" s="358"/>
      <c r="O1" s="358"/>
      <c r="P1" s="269"/>
      <c r="R1" s="396" t="s">
        <v>446</v>
      </c>
      <c r="S1" s="405" t="s">
        <v>452</v>
      </c>
      <c r="T1" s="398"/>
      <c r="U1" s="398"/>
      <c r="V1" s="398"/>
      <c r="W1" s="398"/>
      <c r="X1" s="398"/>
    </row>
    <row r="2" spans="1:24" ht="12.75" customHeight="1" x14ac:dyDescent="0.2">
      <c r="A2" s="639"/>
      <c r="B2" s="640"/>
      <c r="C2" s="635" t="s">
        <v>270</v>
      </c>
      <c r="D2" s="643" t="s">
        <v>358</v>
      </c>
      <c r="E2" s="643"/>
      <c r="F2" s="643"/>
      <c r="G2" s="643" t="s">
        <v>360</v>
      </c>
      <c r="H2" s="643"/>
      <c r="I2" s="643"/>
      <c r="J2" s="647" t="s">
        <v>179</v>
      </c>
      <c r="K2" s="647"/>
      <c r="L2" s="647"/>
      <c r="M2" s="646" t="s">
        <v>363</v>
      </c>
      <c r="N2" s="646"/>
      <c r="O2" s="646"/>
      <c r="P2" s="627" t="s">
        <v>343</v>
      </c>
      <c r="Q2" s="628"/>
      <c r="R2" s="629"/>
      <c r="S2" s="625">
        <v>29</v>
      </c>
      <c r="T2" s="625"/>
      <c r="U2" s="625"/>
      <c r="V2" s="446">
        <v>28</v>
      </c>
      <c r="W2" s="406" t="s">
        <v>453</v>
      </c>
      <c r="X2" s="398"/>
    </row>
    <row r="3" spans="1:24" s="98" customFormat="1" ht="13" customHeight="1" x14ac:dyDescent="0.2">
      <c r="A3" s="641"/>
      <c r="B3" s="642"/>
      <c r="C3" s="636"/>
      <c r="D3" s="643" t="s">
        <v>361</v>
      </c>
      <c r="E3" s="643"/>
      <c r="F3" s="643"/>
      <c r="G3" s="643" t="s">
        <v>362</v>
      </c>
      <c r="H3" s="643"/>
      <c r="I3" s="643"/>
      <c r="J3" s="643" t="s">
        <v>362</v>
      </c>
      <c r="K3" s="643"/>
      <c r="L3" s="643"/>
      <c r="M3" s="643" t="s">
        <v>256</v>
      </c>
      <c r="N3" s="643" t="s">
        <v>359</v>
      </c>
      <c r="O3" s="635" t="s">
        <v>179</v>
      </c>
      <c r="P3" s="128" t="s">
        <v>270</v>
      </c>
      <c r="Q3" s="359" t="s">
        <v>327</v>
      </c>
      <c r="R3" s="360" t="s">
        <v>344</v>
      </c>
      <c r="S3" s="626" t="s">
        <v>362</v>
      </c>
      <c r="T3" s="626"/>
      <c r="U3" s="626"/>
      <c r="V3" s="407" t="s">
        <v>327</v>
      </c>
      <c r="W3" s="408" t="s">
        <v>362</v>
      </c>
      <c r="X3" s="404"/>
    </row>
    <row r="4" spans="1:24" s="98" customFormat="1" ht="13" customHeight="1" x14ac:dyDescent="0.2">
      <c r="A4" s="361"/>
      <c r="B4" s="362"/>
      <c r="C4" s="263"/>
      <c r="D4" s="262" t="s">
        <v>256</v>
      </c>
      <c r="E4" s="262" t="s">
        <v>359</v>
      </c>
      <c r="F4" s="262" t="s">
        <v>179</v>
      </c>
      <c r="G4" s="262" t="s">
        <v>256</v>
      </c>
      <c r="H4" s="363" t="s">
        <v>257</v>
      </c>
      <c r="I4" s="363" t="s">
        <v>179</v>
      </c>
      <c r="J4" s="262" t="s">
        <v>256</v>
      </c>
      <c r="K4" s="363" t="s">
        <v>257</v>
      </c>
      <c r="L4" s="363" t="s">
        <v>179</v>
      </c>
      <c r="M4" s="643"/>
      <c r="N4" s="643"/>
      <c r="O4" s="648"/>
      <c r="P4" s="270" t="s">
        <v>333</v>
      </c>
      <c r="Q4" s="364" t="s">
        <v>334</v>
      </c>
      <c r="R4" s="365" t="s">
        <v>335</v>
      </c>
      <c r="S4" s="409" t="s">
        <v>454</v>
      </c>
      <c r="T4" s="410" t="s">
        <v>455</v>
      </c>
      <c r="U4" s="410" t="s">
        <v>179</v>
      </c>
      <c r="V4" s="411" t="s">
        <v>334</v>
      </c>
      <c r="W4" s="409"/>
      <c r="X4" s="442"/>
    </row>
    <row r="5" spans="1:24" s="113" customFormat="1" ht="13" customHeight="1" x14ac:dyDescent="0.2">
      <c r="A5" s="637" t="s">
        <v>178</v>
      </c>
      <c r="B5" s="274" t="s">
        <v>1</v>
      </c>
      <c r="C5" s="251">
        <f>SUM(C6:C7)</f>
        <v>3429277</v>
      </c>
      <c r="D5" s="251">
        <f>SUM(D6:D7)</f>
        <v>107899</v>
      </c>
      <c r="E5" s="251">
        <f>SUM(E6:E7)</f>
        <v>36666</v>
      </c>
      <c r="F5" s="251">
        <f>IF(SUM(D5:E5)=0,"-",SUM(D5:E5))</f>
        <v>144565</v>
      </c>
      <c r="G5" s="251">
        <f>SUM(G6:G7)</f>
        <v>525</v>
      </c>
      <c r="H5" s="251">
        <f>SUM(H6:H7)</f>
        <v>2757</v>
      </c>
      <c r="I5" s="251">
        <f>IF(SUM(G5:H5)=0,"-",SUM(G5:H5))</f>
        <v>3282</v>
      </c>
      <c r="J5" s="251">
        <f>SUM(J6:J7)</f>
        <v>108424</v>
      </c>
      <c r="K5" s="251">
        <f>SUM(K6:K7)</f>
        <v>39423</v>
      </c>
      <c r="L5" s="251">
        <f>IF(SUM(J5:K5)=0,"-",SUM(J5:K5))</f>
        <v>147847</v>
      </c>
      <c r="M5" s="251">
        <f>SUM(M6:M7)</f>
        <v>52518</v>
      </c>
      <c r="N5" s="251">
        <f>SUM(N6:N7)</f>
        <v>14046</v>
      </c>
      <c r="O5" s="251">
        <f>IF(SUM(M5:N5)=0,"-",SUM(M5:N5))</f>
        <v>66564</v>
      </c>
      <c r="P5" s="251">
        <f>SUM(P6:P7)</f>
        <v>2285323</v>
      </c>
      <c r="Q5" s="251">
        <f>SUM(Q6:Q7)</f>
        <v>149118</v>
      </c>
      <c r="R5" s="400">
        <f t="shared" ref="R5:R36" si="0">IFERROR(Q5/P5*100,"")</f>
        <v>6.5250295034881276</v>
      </c>
      <c r="S5" s="412">
        <v>88696</v>
      </c>
      <c r="T5" s="412">
        <v>1679</v>
      </c>
      <c r="U5" s="412">
        <f>S5+T5</f>
        <v>90375</v>
      </c>
      <c r="V5" s="413">
        <v>97662</v>
      </c>
      <c r="W5" s="412">
        <v>38919</v>
      </c>
      <c r="X5" s="443">
        <f>+(U5+V5)-W5</f>
        <v>149118</v>
      </c>
    </row>
    <row r="6" spans="1:24" s="113" customFormat="1" ht="13" customHeight="1" x14ac:dyDescent="0.2">
      <c r="A6" s="638"/>
      <c r="B6" s="278" t="s">
        <v>229</v>
      </c>
      <c r="C6" s="255">
        <v>1557174</v>
      </c>
      <c r="D6" s="255">
        <v>47654</v>
      </c>
      <c r="E6" s="255">
        <v>14138</v>
      </c>
      <c r="F6" s="255">
        <f t="shared" ref="F6:F13" si="1">IF(SUM(D6:E6)=0,"-",SUM(D6:E6))</f>
        <v>61792</v>
      </c>
      <c r="G6" s="255">
        <v>216</v>
      </c>
      <c r="H6" s="255">
        <v>1188</v>
      </c>
      <c r="I6" s="255">
        <f t="shared" ref="I6:I13" si="2">IF(SUM(G6:H6)=0,"-",SUM(G6:H6))</f>
        <v>1404</v>
      </c>
      <c r="J6" s="255">
        <f>IF(SUM(D6,G6,)=0,"-",SUM(D6,G6,))</f>
        <v>47870</v>
      </c>
      <c r="K6" s="255">
        <f>IF(SUM(E6,H6,)=0,"-",SUM(E6,H6,))</f>
        <v>15326</v>
      </c>
      <c r="L6" s="255">
        <f t="shared" ref="L6:L13" si="3">IF(SUM(J6:K6)=0,"-",SUM(J6:K6))</f>
        <v>63196</v>
      </c>
      <c r="M6" s="255">
        <v>24099</v>
      </c>
      <c r="N6" s="255">
        <v>6714</v>
      </c>
      <c r="O6" s="255">
        <f t="shared" ref="O6:O13" si="4">IF(SUM(M6:N6)=0,"-",SUM(M6:N6))</f>
        <v>30813</v>
      </c>
      <c r="P6" s="255">
        <v>1100717</v>
      </c>
      <c r="Q6" s="255">
        <v>56941</v>
      </c>
      <c r="R6" s="426">
        <f t="shared" si="0"/>
        <v>5.1730826361362645</v>
      </c>
      <c r="S6" s="412">
        <v>35097</v>
      </c>
      <c r="T6" s="412">
        <v>652</v>
      </c>
      <c r="U6" s="412">
        <f>S6+T6</f>
        <v>35749</v>
      </c>
      <c r="V6" s="413">
        <v>38165</v>
      </c>
      <c r="W6" s="412">
        <v>16973</v>
      </c>
      <c r="X6" s="443">
        <f>+(U6+V6)-W6</f>
        <v>56941</v>
      </c>
    </row>
    <row r="7" spans="1:24" s="113" customFormat="1" ht="13" customHeight="1" x14ac:dyDescent="0.2">
      <c r="A7" s="638"/>
      <c r="B7" s="366" t="s">
        <v>230</v>
      </c>
      <c r="C7" s="80">
        <v>1872103</v>
      </c>
      <c r="D7" s="80">
        <v>60245</v>
      </c>
      <c r="E7" s="80">
        <v>22528</v>
      </c>
      <c r="F7" s="80">
        <f t="shared" si="1"/>
        <v>82773</v>
      </c>
      <c r="G7" s="80">
        <v>309</v>
      </c>
      <c r="H7" s="80">
        <v>1569</v>
      </c>
      <c r="I7" s="80">
        <f t="shared" si="2"/>
        <v>1878</v>
      </c>
      <c r="J7" s="80">
        <f>IF(SUM(D7,G7,)=0,"-",SUM(D7,G7,))</f>
        <v>60554</v>
      </c>
      <c r="K7" s="80">
        <f>IF(SUM(E7,H7,)=0,"-",SUM(E7,H7,))</f>
        <v>24097</v>
      </c>
      <c r="L7" s="80">
        <f t="shared" si="3"/>
        <v>84651</v>
      </c>
      <c r="M7" s="80">
        <v>28419</v>
      </c>
      <c r="N7" s="80">
        <v>7332</v>
      </c>
      <c r="O7" s="80">
        <f t="shared" si="4"/>
        <v>35751</v>
      </c>
      <c r="P7" s="80">
        <v>1184606</v>
      </c>
      <c r="Q7" s="80">
        <v>92177</v>
      </c>
      <c r="R7" s="427">
        <f t="shared" si="0"/>
        <v>7.7812369682409175</v>
      </c>
      <c r="S7" s="412">
        <v>53599</v>
      </c>
      <c r="T7" s="412">
        <v>1027</v>
      </c>
      <c r="U7" s="412">
        <f>S7+T7</f>
        <v>54626</v>
      </c>
      <c r="V7" s="413">
        <v>59497</v>
      </c>
      <c r="W7" s="412">
        <v>21946</v>
      </c>
      <c r="X7" s="443">
        <f>+(U7+V7)-W7</f>
        <v>92177</v>
      </c>
    </row>
    <row r="8" spans="1:24" s="114" customFormat="1" ht="12" customHeight="1" x14ac:dyDescent="0.2">
      <c r="A8" s="649" t="s">
        <v>388</v>
      </c>
      <c r="B8" s="460" t="s">
        <v>1</v>
      </c>
      <c r="C8" s="453">
        <f t="shared" ref="C8:E10" si="5">IF(SUM(C11,C14,C17,C20,C23,C26,C29,C32,C35,C38,C41,C44,C47,C50,C53,C56,C59,C62,C65,)=0,"-",SUM(C11,C14,C17,C20,C23,C26,C29,C32,C35,C38,C41,C44,C47,C50,C53,C56,C59,C62,C65,))</f>
        <v>216888</v>
      </c>
      <c r="D8" s="453">
        <f t="shared" si="5"/>
        <v>12570</v>
      </c>
      <c r="E8" s="453">
        <f t="shared" si="5"/>
        <v>1329</v>
      </c>
      <c r="F8" s="453">
        <f t="shared" si="1"/>
        <v>13899</v>
      </c>
      <c r="G8" s="453">
        <f t="shared" ref="G8:H10" si="6">IF(SUM(G11,G14,G17,G20,G23,G26,G29,G32,G35,G38,G41,G44,G47,G50,G53,G56,G59,G62,G65,)=0,"-",SUM(G11,G14,G17,G20,G23,G26,G29,G32,G35,G38,G41,G44,G47,G50,G53,G56,G59,G62,G65,))</f>
        <v>99</v>
      </c>
      <c r="H8" s="453">
        <f t="shared" si="6"/>
        <v>31</v>
      </c>
      <c r="I8" s="453">
        <f t="shared" si="2"/>
        <v>130</v>
      </c>
      <c r="J8" s="453">
        <f>IF(SUM(J11,J14,J17,J20,J23,J26,J29,J32,J35,J38,J41,J44,J47,J50,J53,J56,J59,J62,J65,)=0,"-",SUM(J11,J14,J17,J20,J23,J26,J29,J32,J35,J38,J41,J44,J47,J50,J53,J56,J59,J62,J65,))</f>
        <v>12669</v>
      </c>
      <c r="K8" s="453">
        <f t="shared" ref="J8:K10" si="7">IF(SUM(K11,K14,K17,K20,K23,K26,K29,K32,K35,K38,K41,K44,K47,K50,K53,K56,K59,K62,K65,)=0,"-",SUM(K11,K14,K17,K20,K23,K26,K29,K32,K35,K38,K41,K44,K47,K50,K53,K56,K59,K62,K65,))</f>
        <v>1360</v>
      </c>
      <c r="L8" s="453">
        <f t="shared" si="3"/>
        <v>14029</v>
      </c>
      <c r="M8" s="453">
        <f t="shared" ref="M8:N10" si="8">IF(SUM(M11,M14,M17,M20,M23,M26,M29,M32,M35,M38,M41,M44,M47,M50,M53,M56,M59,M62,M65,)=0,"-",SUM(M11,M14,M17,M20,M23,M26,M29,M32,M35,M38,M41,M44,M47,M50,M53,M56,M59,M62,M65,))</f>
        <v>4119</v>
      </c>
      <c r="N8" s="453">
        <f t="shared" si="8"/>
        <v>638</v>
      </c>
      <c r="O8" s="453">
        <f t="shared" si="4"/>
        <v>4757</v>
      </c>
      <c r="P8" s="453">
        <f t="shared" ref="P8:Q10" si="9">IF(SUM(P11,P14,P17,P20,P23,P26,P29,P32,P35,P38,P41,P44,P47,P50,P53,P56,P59,P62,P65,)=0,"-",SUM(P11,P14,P17,P20,P23,P26,P29,P32,P35,P38,P41,P44,P47,P50,P53,P56,P59,P62,P65,))</f>
        <v>142897</v>
      </c>
      <c r="Q8" s="453">
        <f t="shared" si="9"/>
        <v>14403</v>
      </c>
      <c r="R8" s="454">
        <f t="shared" si="0"/>
        <v>10.079287878681848</v>
      </c>
    </row>
    <row r="9" spans="1:24" s="114" customFormat="1" ht="12" customHeight="1" x14ac:dyDescent="0.2">
      <c r="A9" s="650"/>
      <c r="B9" s="461" t="s">
        <v>229</v>
      </c>
      <c r="C9" s="455">
        <f t="shared" si="5"/>
        <v>100120</v>
      </c>
      <c r="D9" s="455">
        <f t="shared" si="5"/>
        <v>6024</v>
      </c>
      <c r="E9" s="455">
        <f t="shared" si="5"/>
        <v>752</v>
      </c>
      <c r="F9" s="455">
        <f t="shared" si="1"/>
        <v>6776</v>
      </c>
      <c r="G9" s="455">
        <f t="shared" si="6"/>
        <v>56</v>
      </c>
      <c r="H9" s="455">
        <f t="shared" si="6"/>
        <v>20</v>
      </c>
      <c r="I9" s="455">
        <f t="shared" si="2"/>
        <v>76</v>
      </c>
      <c r="J9" s="455">
        <f t="shared" si="7"/>
        <v>6080</v>
      </c>
      <c r="K9" s="455">
        <f t="shared" si="7"/>
        <v>772</v>
      </c>
      <c r="L9" s="455">
        <f t="shared" si="3"/>
        <v>6852</v>
      </c>
      <c r="M9" s="455">
        <f t="shared" si="8"/>
        <v>2121</v>
      </c>
      <c r="N9" s="455">
        <f t="shared" si="8"/>
        <v>381</v>
      </c>
      <c r="O9" s="455">
        <f t="shared" si="4"/>
        <v>2502</v>
      </c>
      <c r="P9" s="455">
        <f t="shared" si="9"/>
        <v>69734</v>
      </c>
      <c r="Q9" s="455">
        <f t="shared" si="9"/>
        <v>6586</v>
      </c>
      <c r="R9" s="463">
        <f t="shared" si="0"/>
        <v>9.4444603780078591</v>
      </c>
    </row>
    <row r="10" spans="1:24" s="114" customFormat="1" x14ac:dyDescent="0.2">
      <c r="A10" s="651"/>
      <c r="B10" s="464" t="s">
        <v>230</v>
      </c>
      <c r="C10" s="458">
        <f t="shared" si="5"/>
        <v>116768</v>
      </c>
      <c r="D10" s="458">
        <f t="shared" si="5"/>
        <v>6546</v>
      </c>
      <c r="E10" s="458">
        <f t="shared" si="5"/>
        <v>577</v>
      </c>
      <c r="F10" s="458">
        <f t="shared" si="1"/>
        <v>7123</v>
      </c>
      <c r="G10" s="458">
        <f t="shared" si="6"/>
        <v>43</v>
      </c>
      <c r="H10" s="458">
        <f t="shared" si="6"/>
        <v>11</v>
      </c>
      <c r="I10" s="458">
        <f t="shared" si="2"/>
        <v>54</v>
      </c>
      <c r="J10" s="458">
        <f t="shared" si="7"/>
        <v>6589</v>
      </c>
      <c r="K10" s="458">
        <f t="shared" si="7"/>
        <v>588</v>
      </c>
      <c r="L10" s="458">
        <f t="shared" si="3"/>
        <v>7177</v>
      </c>
      <c r="M10" s="458">
        <f t="shared" si="8"/>
        <v>1998</v>
      </c>
      <c r="N10" s="458">
        <f t="shared" si="8"/>
        <v>257</v>
      </c>
      <c r="O10" s="458">
        <f t="shared" si="4"/>
        <v>2255</v>
      </c>
      <c r="P10" s="458">
        <f t="shared" si="9"/>
        <v>73163</v>
      </c>
      <c r="Q10" s="458">
        <f t="shared" si="9"/>
        <v>7817</v>
      </c>
      <c r="R10" s="465">
        <f t="shared" si="0"/>
        <v>10.684362314284543</v>
      </c>
    </row>
    <row r="11" spans="1:24" s="114" customFormat="1" x14ac:dyDescent="0.2">
      <c r="A11" s="632" t="s">
        <v>370</v>
      </c>
      <c r="B11" s="275" t="s">
        <v>1</v>
      </c>
      <c r="C11" s="431">
        <f>IF(SUM(C12:C13)=0,"-",SUM(C12:C13))</f>
        <v>103397</v>
      </c>
      <c r="D11" s="206">
        <f t="shared" ref="D11:Q11" si="10">IF(SUM(D12:D13)=0,"-",SUM(D12:D13))</f>
        <v>4712</v>
      </c>
      <c r="E11" s="206" t="str">
        <f t="shared" si="10"/>
        <v>-</v>
      </c>
      <c r="F11" s="206">
        <f>IF(SUM(F12:F13)=0,"-",SUM(F12:F13))</f>
        <v>4712</v>
      </c>
      <c r="G11" s="206" t="str">
        <f t="shared" si="10"/>
        <v>-</v>
      </c>
      <c r="H11" s="206" t="str">
        <f t="shared" si="10"/>
        <v>-</v>
      </c>
      <c r="I11" s="206" t="str">
        <f t="shared" si="10"/>
        <v>-</v>
      </c>
      <c r="J11" s="206">
        <f t="shared" si="10"/>
        <v>4712</v>
      </c>
      <c r="K11" s="206" t="str">
        <f t="shared" si="10"/>
        <v>-</v>
      </c>
      <c r="L11" s="206">
        <f t="shared" si="10"/>
        <v>4712</v>
      </c>
      <c r="M11" s="206" t="str">
        <f t="shared" si="10"/>
        <v>-</v>
      </c>
      <c r="N11" s="206" t="str">
        <f t="shared" si="10"/>
        <v>-</v>
      </c>
      <c r="O11" s="206" t="str">
        <f t="shared" si="10"/>
        <v>-</v>
      </c>
      <c r="P11" s="206">
        <f t="shared" si="10"/>
        <v>70831</v>
      </c>
      <c r="Q11" s="206">
        <f t="shared" si="10"/>
        <v>4989</v>
      </c>
      <c r="R11" s="401">
        <f t="shared" si="0"/>
        <v>7.0435261396846016</v>
      </c>
      <c r="S11" s="412">
        <f>+S12+S13</f>
        <v>2385</v>
      </c>
      <c r="T11" s="412">
        <f>+T12+T13</f>
        <v>0</v>
      </c>
      <c r="U11" s="412">
        <f>+U12+U13</f>
        <v>2385</v>
      </c>
      <c r="V11" s="412">
        <f>+V12+V13</f>
        <v>2604</v>
      </c>
      <c r="W11" s="412">
        <f>+W12+W13</f>
        <v>0</v>
      </c>
      <c r="X11" s="443">
        <f t="shared" ref="X11:X42" si="11">+(U11+V11)-W11</f>
        <v>4989</v>
      </c>
    </row>
    <row r="12" spans="1:24" s="114" customFormat="1" x14ac:dyDescent="0.2">
      <c r="A12" s="633"/>
      <c r="B12" s="279" t="s">
        <v>229</v>
      </c>
      <c r="C12" s="433">
        <v>47466</v>
      </c>
      <c r="D12" s="213">
        <v>2149</v>
      </c>
      <c r="E12" s="213" t="s">
        <v>391</v>
      </c>
      <c r="F12" s="213">
        <f t="shared" si="1"/>
        <v>2149</v>
      </c>
      <c r="G12" s="256" t="s">
        <v>391</v>
      </c>
      <c r="H12" s="256" t="s">
        <v>391</v>
      </c>
      <c r="I12" s="213" t="str">
        <f t="shared" si="2"/>
        <v>-</v>
      </c>
      <c r="J12" s="213">
        <f>IF(SUM(D12,G12,)=0,"-",SUM(D12,G12,))</f>
        <v>2149</v>
      </c>
      <c r="K12" s="213" t="str">
        <f>IF(SUM(E12,H12,)=0,"-",SUM(E12,H12,))</f>
        <v>-</v>
      </c>
      <c r="L12" s="213">
        <f t="shared" si="3"/>
        <v>2149</v>
      </c>
      <c r="M12" s="256" t="s">
        <v>391</v>
      </c>
      <c r="N12" s="256" t="s">
        <v>391</v>
      </c>
      <c r="O12" s="213" t="str">
        <f t="shared" si="4"/>
        <v>-</v>
      </c>
      <c r="P12" s="440">
        <v>34217</v>
      </c>
      <c r="Q12" s="213">
        <f>+X12</f>
        <v>2014</v>
      </c>
      <c r="R12" s="444">
        <f t="shared" si="0"/>
        <v>5.8859631177484877</v>
      </c>
      <c r="S12" s="440">
        <v>953</v>
      </c>
      <c r="T12" s="440">
        <v>0</v>
      </c>
      <c r="U12" s="412">
        <f>S12+T12</f>
        <v>953</v>
      </c>
      <c r="V12" s="440">
        <v>1061</v>
      </c>
      <c r="W12" s="440">
        <v>0</v>
      </c>
      <c r="X12" s="443">
        <f t="shared" si="11"/>
        <v>2014</v>
      </c>
    </row>
    <row r="13" spans="1:24" s="114" customFormat="1" x14ac:dyDescent="0.2">
      <c r="A13" s="634"/>
      <c r="B13" s="277" t="s">
        <v>230</v>
      </c>
      <c r="C13" s="434">
        <v>55931</v>
      </c>
      <c r="D13" s="209">
        <v>2563</v>
      </c>
      <c r="E13" s="209" t="s">
        <v>391</v>
      </c>
      <c r="F13" s="209">
        <f t="shared" si="1"/>
        <v>2563</v>
      </c>
      <c r="G13" s="253" t="s">
        <v>391</v>
      </c>
      <c r="H13" s="253" t="s">
        <v>391</v>
      </c>
      <c r="I13" s="209" t="str">
        <f t="shared" si="2"/>
        <v>-</v>
      </c>
      <c r="J13" s="209">
        <f>IF(SUM(D13,G13,)=0,"-",SUM(D13,G13,))</f>
        <v>2563</v>
      </c>
      <c r="K13" s="209" t="str">
        <f>IF(SUM(E13,H13,)=0,"-",SUM(E13,H13,))</f>
        <v>-</v>
      </c>
      <c r="L13" s="209">
        <f t="shared" si="3"/>
        <v>2563</v>
      </c>
      <c r="M13" s="253" t="s">
        <v>391</v>
      </c>
      <c r="N13" s="253" t="s">
        <v>391</v>
      </c>
      <c r="O13" s="209" t="str">
        <f t="shared" si="4"/>
        <v>-</v>
      </c>
      <c r="P13" s="440">
        <v>36614</v>
      </c>
      <c r="Q13" s="209">
        <f>+X13</f>
        <v>2975</v>
      </c>
      <c r="R13" s="445">
        <f t="shared" si="0"/>
        <v>8.1253072595182179</v>
      </c>
      <c r="S13" s="440">
        <v>1432</v>
      </c>
      <c r="T13" s="440">
        <v>0</v>
      </c>
      <c r="U13" s="412">
        <f>S13+T13</f>
        <v>1432</v>
      </c>
      <c r="V13" s="440">
        <v>1543</v>
      </c>
      <c r="W13" s="440">
        <v>0</v>
      </c>
      <c r="X13" s="443">
        <f t="shared" si="11"/>
        <v>2975</v>
      </c>
    </row>
    <row r="14" spans="1:24" s="114" customFormat="1" x14ac:dyDescent="0.2">
      <c r="A14" s="632" t="s">
        <v>371</v>
      </c>
      <c r="B14" s="275" t="s">
        <v>1</v>
      </c>
      <c r="C14" s="431">
        <f>IF(SUM(C15:C16)=0,"-",SUM(C15:C16))</f>
        <v>27629</v>
      </c>
      <c r="D14" s="206">
        <f>IF(SUM(D15:D16)=0,"-",SUM(D15:D16))</f>
        <v>1355</v>
      </c>
      <c r="E14" s="206" t="str">
        <f>IF(SUM(E15:E16)=0,"-",SUM(E15:E16))</f>
        <v>-</v>
      </c>
      <c r="F14" s="206">
        <f>IF(SUM(F15:F16)=0,"-",SUM(F15:F16))</f>
        <v>1355</v>
      </c>
      <c r="G14" s="206" t="str">
        <f t="shared" ref="G14:Q14" si="12">IF(SUM(G15:G16)=0,"-",SUM(G15:G16))</f>
        <v>-</v>
      </c>
      <c r="H14" s="206" t="str">
        <f t="shared" si="12"/>
        <v>-</v>
      </c>
      <c r="I14" s="206" t="str">
        <f t="shared" si="12"/>
        <v>-</v>
      </c>
      <c r="J14" s="206">
        <f t="shared" si="12"/>
        <v>1355</v>
      </c>
      <c r="K14" s="206" t="str">
        <f t="shared" si="12"/>
        <v>-</v>
      </c>
      <c r="L14" s="206">
        <f t="shared" si="12"/>
        <v>1355</v>
      </c>
      <c r="M14" s="206">
        <f t="shared" si="12"/>
        <v>864</v>
      </c>
      <c r="N14" s="206" t="str">
        <f t="shared" si="12"/>
        <v>-</v>
      </c>
      <c r="O14" s="206">
        <f t="shared" si="12"/>
        <v>864</v>
      </c>
      <c r="P14" s="206">
        <f t="shared" si="12"/>
        <v>18808</v>
      </c>
      <c r="Q14" s="206">
        <f t="shared" si="12"/>
        <v>1255</v>
      </c>
      <c r="R14" s="401">
        <f t="shared" si="0"/>
        <v>6.6726924712888129</v>
      </c>
      <c r="S14" s="412">
        <f>+S15+S16</f>
        <v>860</v>
      </c>
      <c r="T14" s="412">
        <f>+T15+T16</f>
        <v>0</v>
      </c>
      <c r="U14" s="412">
        <f>+U15+U16</f>
        <v>860</v>
      </c>
      <c r="V14" s="412">
        <f>+V15+V16</f>
        <v>921</v>
      </c>
      <c r="W14" s="412">
        <f>+W15+W16</f>
        <v>526</v>
      </c>
      <c r="X14" s="443">
        <f t="shared" si="11"/>
        <v>1255</v>
      </c>
    </row>
    <row r="15" spans="1:24" s="114" customFormat="1" x14ac:dyDescent="0.2">
      <c r="A15" s="633"/>
      <c r="B15" s="279" t="s">
        <v>229</v>
      </c>
      <c r="C15" s="433">
        <v>12702</v>
      </c>
      <c r="D15" s="213">
        <v>679</v>
      </c>
      <c r="E15" s="213" t="s">
        <v>391</v>
      </c>
      <c r="F15" s="213">
        <f>IF(SUM(D15:E15)=0,"-",SUM(D15:E15))</f>
        <v>679</v>
      </c>
      <c r="G15" s="256" t="s">
        <v>391</v>
      </c>
      <c r="H15" s="256" t="s">
        <v>391</v>
      </c>
      <c r="I15" s="213" t="str">
        <f>IF(SUM(G15:H15)=0,"-",SUM(G15:H15))</f>
        <v>-</v>
      </c>
      <c r="J15" s="213">
        <f>IF(SUM(D15,G15,)=0,"-",SUM(D15,G15,))</f>
        <v>679</v>
      </c>
      <c r="K15" s="213" t="str">
        <f>IF(SUM(E15,H15,)=0,"-",SUM(E15,H15,))</f>
        <v>-</v>
      </c>
      <c r="L15" s="213">
        <f>IF(SUM(J15:K15)=0,"-",SUM(J15:K15))</f>
        <v>679</v>
      </c>
      <c r="M15" s="256">
        <v>453</v>
      </c>
      <c r="N15" s="256" t="s">
        <v>391</v>
      </c>
      <c r="O15" s="213">
        <f>IF(SUM(M15:N15)=0,"-",SUM(M15:N15))</f>
        <v>453</v>
      </c>
      <c r="P15" s="440">
        <v>9086</v>
      </c>
      <c r="Q15" s="213">
        <f>+X15</f>
        <v>579</v>
      </c>
      <c r="R15" s="444">
        <f t="shared" si="0"/>
        <v>6.3724411182038292</v>
      </c>
      <c r="S15" s="440">
        <v>412</v>
      </c>
      <c r="T15" s="440">
        <v>0</v>
      </c>
      <c r="U15" s="412">
        <f>S15+T15</f>
        <v>412</v>
      </c>
      <c r="V15" s="440">
        <v>434</v>
      </c>
      <c r="W15" s="440">
        <v>267</v>
      </c>
      <c r="X15" s="443">
        <f t="shared" si="11"/>
        <v>579</v>
      </c>
    </row>
    <row r="16" spans="1:24" s="114" customFormat="1" x14ac:dyDescent="0.2">
      <c r="A16" s="634"/>
      <c r="B16" s="277" t="s">
        <v>230</v>
      </c>
      <c r="C16" s="434">
        <v>14927</v>
      </c>
      <c r="D16" s="209">
        <v>676</v>
      </c>
      <c r="E16" s="209" t="s">
        <v>391</v>
      </c>
      <c r="F16" s="209">
        <f>IF(SUM(D16:E16)=0,"-",SUM(D16:E16))</f>
        <v>676</v>
      </c>
      <c r="G16" s="253" t="s">
        <v>391</v>
      </c>
      <c r="H16" s="253" t="s">
        <v>391</v>
      </c>
      <c r="I16" s="209" t="str">
        <f>IF(SUM(G16:H16)=0,"-",SUM(G16:H16))</f>
        <v>-</v>
      </c>
      <c r="J16" s="209">
        <f>IF(SUM(D16,G16,)=0,"-",SUM(D16,G16,))</f>
        <v>676</v>
      </c>
      <c r="K16" s="209" t="str">
        <f>IF(SUM(E16,H16,)=0,"-",SUM(E16,H16,))</f>
        <v>-</v>
      </c>
      <c r="L16" s="209">
        <f>IF(SUM(J16:K16)=0,"-",SUM(J16:K16))</f>
        <v>676</v>
      </c>
      <c r="M16" s="253">
        <v>411</v>
      </c>
      <c r="N16" s="253" t="s">
        <v>391</v>
      </c>
      <c r="O16" s="209">
        <f>IF(SUM(M16:N16)=0,"-",SUM(M16:N16))</f>
        <v>411</v>
      </c>
      <c r="P16" s="440">
        <v>9722</v>
      </c>
      <c r="Q16" s="209">
        <f>+X16</f>
        <v>676</v>
      </c>
      <c r="R16" s="445">
        <f t="shared" si="0"/>
        <v>6.9533017897551934</v>
      </c>
      <c r="S16" s="440">
        <v>448</v>
      </c>
      <c r="T16" s="440">
        <v>0</v>
      </c>
      <c r="U16" s="412">
        <f>S16+T16</f>
        <v>448</v>
      </c>
      <c r="V16" s="440">
        <v>487</v>
      </c>
      <c r="W16" s="440">
        <v>259</v>
      </c>
      <c r="X16" s="443">
        <f t="shared" si="11"/>
        <v>676</v>
      </c>
    </row>
    <row r="17" spans="1:24" s="114" customFormat="1" x14ac:dyDescent="0.2">
      <c r="A17" s="632" t="s">
        <v>372</v>
      </c>
      <c r="B17" s="275" t="s">
        <v>1</v>
      </c>
      <c r="C17" s="431">
        <f>IF(SUM(C18:C19)=0,"-",SUM(C18:C19))</f>
        <v>3917</v>
      </c>
      <c r="D17" s="206">
        <f>IF(SUM(D18:D19)=0,"-",SUM(D18:D19))</f>
        <v>316</v>
      </c>
      <c r="E17" s="206" t="str">
        <f>IF(SUM(E18:E19)=0,"-",SUM(E18:E19))</f>
        <v>-</v>
      </c>
      <c r="F17" s="206">
        <f>IF(SUM(F18:F19)=0,"-",SUM(F18:F19))</f>
        <v>316</v>
      </c>
      <c r="G17" s="206" t="str">
        <f t="shared" ref="G17:Q17" si="13">IF(SUM(G18:G19)=0,"-",SUM(G18:G19))</f>
        <v>-</v>
      </c>
      <c r="H17" s="206" t="str">
        <f t="shared" si="13"/>
        <v>-</v>
      </c>
      <c r="I17" s="206" t="str">
        <f t="shared" si="13"/>
        <v>-</v>
      </c>
      <c r="J17" s="206">
        <f t="shared" si="13"/>
        <v>316</v>
      </c>
      <c r="K17" s="206" t="str">
        <f t="shared" si="13"/>
        <v>-</v>
      </c>
      <c r="L17" s="206">
        <f t="shared" si="13"/>
        <v>316</v>
      </c>
      <c r="M17" s="206" t="str">
        <f t="shared" si="13"/>
        <v>-</v>
      </c>
      <c r="N17" s="206" t="str">
        <f t="shared" si="13"/>
        <v>-</v>
      </c>
      <c r="O17" s="206" t="str">
        <f t="shared" si="13"/>
        <v>-</v>
      </c>
      <c r="P17" s="206">
        <f t="shared" si="13"/>
        <v>2503</v>
      </c>
      <c r="Q17" s="206">
        <f t="shared" si="13"/>
        <v>495</v>
      </c>
      <c r="R17" s="401">
        <f t="shared" si="0"/>
        <v>19.776268477826608</v>
      </c>
      <c r="S17" s="412">
        <f>+S18+S19</f>
        <v>249</v>
      </c>
      <c r="T17" s="412">
        <f>+T18+T19</f>
        <v>0</v>
      </c>
      <c r="U17" s="412">
        <f>+U18+U19</f>
        <v>249</v>
      </c>
      <c r="V17" s="412">
        <f>+V18+V19</f>
        <v>246</v>
      </c>
      <c r="W17" s="412">
        <f>+W18+W19</f>
        <v>0</v>
      </c>
      <c r="X17" s="443">
        <f t="shared" si="11"/>
        <v>495</v>
      </c>
    </row>
    <row r="18" spans="1:24" s="114" customFormat="1" x14ac:dyDescent="0.2">
      <c r="A18" s="633"/>
      <c r="B18" s="279" t="s">
        <v>229</v>
      </c>
      <c r="C18" s="433">
        <v>1798</v>
      </c>
      <c r="D18" s="213">
        <v>147</v>
      </c>
      <c r="E18" s="213" t="s">
        <v>391</v>
      </c>
      <c r="F18" s="213">
        <f>IF(SUM(D18:E18)=0,"-",SUM(D18:E18))</f>
        <v>147</v>
      </c>
      <c r="G18" s="256" t="s">
        <v>391</v>
      </c>
      <c r="H18" s="256" t="s">
        <v>391</v>
      </c>
      <c r="I18" s="213" t="str">
        <f>IF(SUM(G18:H18)=0,"-",SUM(G18:H18))</f>
        <v>-</v>
      </c>
      <c r="J18" s="213">
        <f>IF(SUM(D18,G18,)=0,"-",SUM(D18,G18,))</f>
        <v>147</v>
      </c>
      <c r="K18" s="213" t="str">
        <f>IF(SUM(E18,H18,)=0,"-",SUM(E18,H18,))</f>
        <v>-</v>
      </c>
      <c r="L18" s="213">
        <f>IF(SUM(J18:K18)=0,"-",SUM(J18:K18))</f>
        <v>147</v>
      </c>
      <c r="M18" s="256" t="s">
        <v>471</v>
      </c>
      <c r="N18" s="256" t="s">
        <v>391</v>
      </c>
      <c r="O18" s="213" t="str">
        <f>IF(SUM(M18:N18)=0,"-",SUM(M18:N18))</f>
        <v>-</v>
      </c>
      <c r="P18" s="440">
        <v>1249</v>
      </c>
      <c r="Q18" s="213">
        <f>+X18</f>
        <v>245</v>
      </c>
      <c r="R18" s="444">
        <f t="shared" si="0"/>
        <v>19.615692554043235</v>
      </c>
      <c r="S18" s="440">
        <v>118</v>
      </c>
      <c r="T18" s="440">
        <v>0</v>
      </c>
      <c r="U18" s="412">
        <f>S18+T18</f>
        <v>118</v>
      </c>
      <c r="V18" s="440">
        <v>127</v>
      </c>
      <c r="W18" s="440">
        <v>0</v>
      </c>
      <c r="X18" s="443">
        <f t="shared" si="11"/>
        <v>245</v>
      </c>
    </row>
    <row r="19" spans="1:24" s="114" customFormat="1" x14ac:dyDescent="0.2">
      <c r="A19" s="634"/>
      <c r="B19" s="277" t="s">
        <v>230</v>
      </c>
      <c r="C19" s="434">
        <v>2119</v>
      </c>
      <c r="D19" s="209">
        <v>169</v>
      </c>
      <c r="E19" s="209" t="s">
        <v>391</v>
      </c>
      <c r="F19" s="209">
        <f>IF(SUM(D19:E19)=0,"-",SUM(D19:E19))</f>
        <v>169</v>
      </c>
      <c r="G19" s="253" t="s">
        <v>391</v>
      </c>
      <c r="H19" s="253" t="s">
        <v>391</v>
      </c>
      <c r="I19" s="209" t="str">
        <f>IF(SUM(G19:H19)=0,"-",SUM(G19:H19))</f>
        <v>-</v>
      </c>
      <c r="J19" s="209">
        <f>IF(SUM(D19,G19,)=0,"-",SUM(D19,G19,))</f>
        <v>169</v>
      </c>
      <c r="K19" s="209" t="str">
        <f>IF(SUM(E19,H19,)=0,"-",SUM(E19,H19,))</f>
        <v>-</v>
      </c>
      <c r="L19" s="209">
        <f>IF(SUM(J19:K19)=0,"-",SUM(J19:K19))</f>
        <v>169</v>
      </c>
      <c r="M19" s="253" t="s">
        <v>471</v>
      </c>
      <c r="N19" s="253" t="s">
        <v>391</v>
      </c>
      <c r="O19" s="209" t="str">
        <f>IF(SUM(M19:N19)=0,"-",SUM(M19:N19))</f>
        <v>-</v>
      </c>
      <c r="P19" s="440">
        <v>1254</v>
      </c>
      <c r="Q19" s="209">
        <f>+X19</f>
        <v>250</v>
      </c>
      <c r="R19" s="445">
        <f t="shared" si="0"/>
        <v>19.936204146730464</v>
      </c>
      <c r="S19" s="440">
        <v>131</v>
      </c>
      <c r="T19" s="440">
        <v>0</v>
      </c>
      <c r="U19" s="412">
        <f>S19+T19</f>
        <v>131</v>
      </c>
      <c r="V19" s="440">
        <v>119</v>
      </c>
      <c r="W19" s="440">
        <v>0</v>
      </c>
      <c r="X19" s="443">
        <f t="shared" si="11"/>
        <v>250</v>
      </c>
    </row>
    <row r="20" spans="1:24" s="114" customFormat="1" x14ac:dyDescent="0.2">
      <c r="A20" s="632" t="s">
        <v>373</v>
      </c>
      <c r="B20" s="275" t="s">
        <v>1</v>
      </c>
      <c r="C20" s="431">
        <f>IF(SUM(C21:C22)=0,"-",SUM(C21:C22))</f>
        <v>3215</v>
      </c>
      <c r="D20" s="206">
        <f>IF(SUM(D21:D22)=0,"-",SUM(D21:D22))</f>
        <v>348</v>
      </c>
      <c r="E20" s="206" t="str">
        <f>IF(SUM(E21:E22)=0,"-",SUM(E21:E22))</f>
        <v>-</v>
      </c>
      <c r="F20" s="206">
        <f>IF(SUM(F21:F22)=0,"-",SUM(F21:F22))</f>
        <v>348</v>
      </c>
      <c r="G20" s="206">
        <f t="shared" ref="G20:Q20" si="14">IF(SUM(G21:G22)=0,"-",SUM(G21:G22))</f>
        <v>13</v>
      </c>
      <c r="H20" s="206" t="str">
        <f t="shared" si="14"/>
        <v>-</v>
      </c>
      <c r="I20" s="206">
        <f t="shared" si="14"/>
        <v>13</v>
      </c>
      <c r="J20" s="206">
        <f t="shared" si="14"/>
        <v>361</v>
      </c>
      <c r="K20" s="206" t="str">
        <f t="shared" si="14"/>
        <v>-</v>
      </c>
      <c r="L20" s="206">
        <f t="shared" si="14"/>
        <v>361</v>
      </c>
      <c r="M20" s="206">
        <f t="shared" si="14"/>
        <v>242</v>
      </c>
      <c r="N20" s="206" t="str">
        <f t="shared" si="14"/>
        <v>-</v>
      </c>
      <c r="O20" s="206">
        <f t="shared" si="14"/>
        <v>242</v>
      </c>
      <c r="P20" s="206">
        <f t="shared" si="14"/>
        <v>1896</v>
      </c>
      <c r="Q20" s="206">
        <f t="shared" si="14"/>
        <v>335</v>
      </c>
      <c r="R20" s="401">
        <f t="shared" si="0"/>
        <v>17.668776371308017</v>
      </c>
      <c r="S20" s="412">
        <f>+S21+S22</f>
        <v>244</v>
      </c>
      <c r="T20" s="412">
        <f>+T21+T22</f>
        <v>10</v>
      </c>
      <c r="U20" s="412">
        <f>+U21+U22</f>
        <v>254</v>
      </c>
      <c r="V20" s="412">
        <f>+V21+V22</f>
        <v>247</v>
      </c>
      <c r="W20" s="412">
        <f>+W21+W22</f>
        <v>166</v>
      </c>
      <c r="X20" s="443">
        <f t="shared" si="11"/>
        <v>335</v>
      </c>
    </row>
    <row r="21" spans="1:24" s="114" customFormat="1" x14ac:dyDescent="0.2">
      <c r="A21" s="633"/>
      <c r="B21" s="279" t="s">
        <v>229</v>
      </c>
      <c r="C21" s="433">
        <v>1505</v>
      </c>
      <c r="D21" s="213">
        <v>175</v>
      </c>
      <c r="E21" s="213" t="s">
        <v>391</v>
      </c>
      <c r="F21" s="213">
        <f>IF(SUM(D21:E21)=0,"-",SUM(D21:E21))</f>
        <v>175</v>
      </c>
      <c r="G21" s="256">
        <v>9</v>
      </c>
      <c r="H21" s="256" t="s">
        <v>391</v>
      </c>
      <c r="I21" s="213">
        <f>IF(SUM(G21:H21)=0,"-",SUM(G21:H21))</f>
        <v>9</v>
      </c>
      <c r="J21" s="213">
        <f>IF(SUM(D21,G21,)=0,"-",SUM(D21,G21,))</f>
        <v>184</v>
      </c>
      <c r="K21" s="213" t="str">
        <f>IF(SUM(E21,H21,)=0,"-",SUM(E21,H21,))</f>
        <v>-</v>
      </c>
      <c r="L21" s="213">
        <f>IF(SUM(J21:K21)=0,"-",SUM(J21:K21))</f>
        <v>184</v>
      </c>
      <c r="M21" s="256">
        <v>126</v>
      </c>
      <c r="N21" s="256" t="s">
        <v>391</v>
      </c>
      <c r="O21" s="213">
        <f>IF(SUM(M21:N21)=0,"-",SUM(M21:N21))</f>
        <v>126</v>
      </c>
      <c r="P21" s="440">
        <v>960</v>
      </c>
      <c r="Q21" s="213">
        <f>+X21</f>
        <v>164</v>
      </c>
      <c r="R21" s="444">
        <f t="shared" si="0"/>
        <v>17.083333333333332</v>
      </c>
      <c r="S21" s="440">
        <v>122</v>
      </c>
      <c r="T21" s="440">
        <v>6</v>
      </c>
      <c r="U21" s="412">
        <f>S21+T21</f>
        <v>128</v>
      </c>
      <c r="V21" s="440">
        <v>120</v>
      </c>
      <c r="W21" s="440">
        <v>84</v>
      </c>
      <c r="X21" s="443">
        <f t="shared" si="11"/>
        <v>164</v>
      </c>
    </row>
    <row r="22" spans="1:24" s="114" customFormat="1" x14ac:dyDescent="0.2">
      <c r="A22" s="634"/>
      <c r="B22" s="277" t="s">
        <v>230</v>
      </c>
      <c r="C22" s="434">
        <v>1710</v>
      </c>
      <c r="D22" s="209">
        <v>173</v>
      </c>
      <c r="E22" s="209" t="s">
        <v>391</v>
      </c>
      <c r="F22" s="209">
        <f>IF(SUM(D22:E22)=0,"-",SUM(D22:E22))</f>
        <v>173</v>
      </c>
      <c r="G22" s="253">
        <v>4</v>
      </c>
      <c r="H22" s="253" t="s">
        <v>391</v>
      </c>
      <c r="I22" s="209">
        <f>IF(SUM(G22:H22)=0,"-",SUM(G22:H22))</f>
        <v>4</v>
      </c>
      <c r="J22" s="209">
        <f>IF(SUM(D22,G22,)=0,"-",SUM(D22,G22,))</f>
        <v>177</v>
      </c>
      <c r="K22" s="209" t="str">
        <f>IF(SUM(E22,H22,)=0,"-",SUM(E22,H22,))</f>
        <v>-</v>
      </c>
      <c r="L22" s="209">
        <f>IF(SUM(J22:K22)=0,"-",SUM(J22:K22))</f>
        <v>177</v>
      </c>
      <c r="M22" s="253">
        <v>116</v>
      </c>
      <c r="N22" s="253" t="s">
        <v>391</v>
      </c>
      <c r="O22" s="209">
        <f>IF(SUM(M22:N22)=0,"-",SUM(M22:N22))</f>
        <v>116</v>
      </c>
      <c r="P22" s="440">
        <v>936</v>
      </c>
      <c r="Q22" s="209">
        <f>+X22</f>
        <v>171</v>
      </c>
      <c r="R22" s="445">
        <f t="shared" si="0"/>
        <v>18.269230769230766</v>
      </c>
      <c r="S22" s="440">
        <v>122</v>
      </c>
      <c r="T22" s="440">
        <v>4</v>
      </c>
      <c r="U22" s="412">
        <f>S22+T22</f>
        <v>126</v>
      </c>
      <c r="V22" s="440">
        <v>127</v>
      </c>
      <c r="W22" s="440">
        <v>82</v>
      </c>
      <c r="X22" s="443">
        <f t="shared" si="11"/>
        <v>171</v>
      </c>
    </row>
    <row r="23" spans="1:24" s="114" customFormat="1" x14ac:dyDescent="0.2">
      <c r="A23" s="632" t="s">
        <v>374</v>
      </c>
      <c r="B23" s="275" t="s">
        <v>1</v>
      </c>
      <c r="C23" s="431">
        <f>IF(SUM(C24:C25)=0,"-",SUM(C24:C25))</f>
        <v>3259</v>
      </c>
      <c r="D23" s="206">
        <f>IF(SUM(D24:D25)=0,"-",SUM(D24:D25))</f>
        <v>158</v>
      </c>
      <c r="E23" s="206">
        <f>IF(SUM(E24:E25)=0,"-",SUM(E24:E25))</f>
        <v>78</v>
      </c>
      <c r="F23" s="206">
        <f>IF(SUM(F24:F25)=0,"-",SUM(F24:F25))</f>
        <v>236</v>
      </c>
      <c r="G23" s="206" t="str">
        <f t="shared" ref="G23:Q23" si="15">IF(SUM(G24:G25)=0,"-",SUM(G24:G25))</f>
        <v>-</v>
      </c>
      <c r="H23" s="206" t="str">
        <f t="shared" si="15"/>
        <v>-</v>
      </c>
      <c r="I23" s="206" t="str">
        <f t="shared" si="15"/>
        <v>-</v>
      </c>
      <c r="J23" s="206">
        <f t="shared" si="15"/>
        <v>158</v>
      </c>
      <c r="K23" s="206">
        <f t="shared" si="15"/>
        <v>78</v>
      </c>
      <c r="L23" s="206">
        <f t="shared" si="15"/>
        <v>236</v>
      </c>
      <c r="M23" s="206" t="str">
        <f t="shared" si="15"/>
        <v>-</v>
      </c>
      <c r="N23" s="206" t="str">
        <f t="shared" si="15"/>
        <v>-</v>
      </c>
      <c r="O23" s="206" t="str">
        <f t="shared" si="15"/>
        <v>-</v>
      </c>
      <c r="P23" s="206">
        <f t="shared" si="15"/>
        <v>2108</v>
      </c>
      <c r="Q23" s="206">
        <f t="shared" si="15"/>
        <v>340</v>
      </c>
      <c r="R23" s="401">
        <f t="shared" si="0"/>
        <v>16.129032258064516</v>
      </c>
      <c r="S23" s="412">
        <f>+S24+S25</f>
        <v>159</v>
      </c>
      <c r="T23" s="412">
        <f>+T24+T25</f>
        <v>0</v>
      </c>
      <c r="U23" s="412">
        <f>+U24+U25</f>
        <v>159</v>
      </c>
      <c r="V23" s="412">
        <f>+V24+V25</f>
        <v>181</v>
      </c>
      <c r="W23" s="412">
        <f>+W24+W25</f>
        <v>0</v>
      </c>
      <c r="X23" s="443">
        <f t="shared" si="11"/>
        <v>340</v>
      </c>
    </row>
    <row r="24" spans="1:24" s="114" customFormat="1" x14ac:dyDescent="0.2">
      <c r="A24" s="633"/>
      <c r="B24" s="279" t="s">
        <v>229</v>
      </c>
      <c r="C24" s="433">
        <v>1539</v>
      </c>
      <c r="D24" s="213">
        <v>72</v>
      </c>
      <c r="E24" s="213">
        <v>49</v>
      </c>
      <c r="F24" s="213">
        <f>IF(SUM(D24:E24)=0,"-",SUM(D24:E24))</f>
        <v>121</v>
      </c>
      <c r="G24" s="256" t="s">
        <v>391</v>
      </c>
      <c r="H24" s="256" t="s">
        <v>391</v>
      </c>
      <c r="I24" s="213" t="str">
        <f>IF(SUM(G24:H24)=0,"-",SUM(G24:H24))</f>
        <v>-</v>
      </c>
      <c r="J24" s="213">
        <f>IF(SUM(D24,G24,)=0,"-",SUM(D24,G24,))</f>
        <v>72</v>
      </c>
      <c r="K24" s="213">
        <f>IF(SUM(E24,H24,)=0,"-",SUM(E24,H24,))</f>
        <v>49</v>
      </c>
      <c r="L24" s="213">
        <f>IF(SUM(J24:K24)=0,"-",SUM(J24:K24))</f>
        <v>121</v>
      </c>
      <c r="M24" s="256" t="s">
        <v>391</v>
      </c>
      <c r="N24" s="256" t="s">
        <v>391</v>
      </c>
      <c r="O24" s="213" t="str">
        <f>IF(SUM(M24:N24)=0,"-",SUM(M24:N24))</f>
        <v>-</v>
      </c>
      <c r="P24" s="440">
        <v>1044</v>
      </c>
      <c r="Q24" s="213">
        <f>+X24</f>
        <v>167</v>
      </c>
      <c r="R24" s="444">
        <f t="shared" si="0"/>
        <v>15.996168582375478</v>
      </c>
      <c r="S24" s="440">
        <v>76</v>
      </c>
      <c r="T24" s="440">
        <v>0</v>
      </c>
      <c r="U24" s="412">
        <f>S24+T24</f>
        <v>76</v>
      </c>
      <c r="V24" s="440">
        <v>91</v>
      </c>
      <c r="W24" s="440">
        <v>0</v>
      </c>
      <c r="X24" s="443">
        <f t="shared" si="11"/>
        <v>167</v>
      </c>
    </row>
    <row r="25" spans="1:24" s="114" customFormat="1" x14ac:dyDescent="0.2">
      <c r="A25" s="634"/>
      <c r="B25" s="277" t="s">
        <v>230</v>
      </c>
      <c r="C25" s="434">
        <v>1720</v>
      </c>
      <c r="D25" s="209">
        <v>86</v>
      </c>
      <c r="E25" s="209">
        <v>29</v>
      </c>
      <c r="F25" s="209">
        <f>IF(SUM(D25:E25)=0,"-",SUM(D25:E25))</f>
        <v>115</v>
      </c>
      <c r="G25" s="253" t="s">
        <v>391</v>
      </c>
      <c r="H25" s="253" t="s">
        <v>391</v>
      </c>
      <c r="I25" s="209" t="str">
        <f>IF(SUM(G25:H25)=0,"-",SUM(G25:H25))</f>
        <v>-</v>
      </c>
      <c r="J25" s="209">
        <f>IF(SUM(D25,G25,)=0,"-",SUM(D25,G25,))</f>
        <v>86</v>
      </c>
      <c r="K25" s="209">
        <f>IF(SUM(E25,H25,)=0,"-",SUM(E25,H25,))</f>
        <v>29</v>
      </c>
      <c r="L25" s="209">
        <f>IF(SUM(J25:K25)=0,"-",SUM(J25:K25))</f>
        <v>115</v>
      </c>
      <c r="M25" s="253" t="s">
        <v>391</v>
      </c>
      <c r="N25" s="253" t="s">
        <v>391</v>
      </c>
      <c r="O25" s="209" t="str">
        <f>IF(SUM(M25:N25)=0,"-",SUM(M25:N25))</f>
        <v>-</v>
      </c>
      <c r="P25" s="440">
        <v>1064</v>
      </c>
      <c r="Q25" s="209">
        <f>+X25</f>
        <v>173</v>
      </c>
      <c r="R25" s="445">
        <f t="shared" si="0"/>
        <v>16.2593984962406</v>
      </c>
      <c r="S25" s="440">
        <v>83</v>
      </c>
      <c r="T25" s="440">
        <v>0</v>
      </c>
      <c r="U25" s="412">
        <f>S25+T25</f>
        <v>83</v>
      </c>
      <c r="V25" s="440">
        <v>90</v>
      </c>
      <c r="W25" s="440">
        <v>0</v>
      </c>
      <c r="X25" s="443">
        <f t="shared" si="11"/>
        <v>173</v>
      </c>
    </row>
    <row r="26" spans="1:24" s="114" customFormat="1" x14ac:dyDescent="0.2">
      <c r="A26" s="632" t="s">
        <v>375</v>
      </c>
      <c r="B26" s="275" t="s">
        <v>1</v>
      </c>
      <c r="C26" s="431">
        <f>IF(SUM(C27:C28)=0,"-",SUM(C27:C28))</f>
        <v>4186</v>
      </c>
      <c r="D26" s="206">
        <f>IF(SUM(D27:D28)=0,"-",SUM(D27:D28))</f>
        <v>336</v>
      </c>
      <c r="E26" s="206">
        <f>IF(SUM(E27:E28)=0,"-",SUM(E27:E28))</f>
        <v>11</v>
      </c>
      <c r="F26" s="206">
        <f>IF(SUM(F27:F28)=0,"-",SUM(F27:F28))</f>
        <v>347</v>
      </c>
      <c r="G26" s="206" t="str">
        <f t="shared" ref="G26:Q26" si="16">IF(SUM(G27:G28)=0,"-",SUM(G27:G28))</f>
        <v>-</v>
      </c>
      <c r="H26" s="206">
        <f t="shared" si="16"/>
        <v>2</v>
      </c>
      <c r="I26" s="206">
        <f t="shared" si="16"/>
        <v>2</v>
      </c>
      <c r="J26" s="206">
        <f t="shared" si="16"/>
        <v>336</v>
      </c>
      <c r="K26" s="206">
        <f t="shared" si="16"/>
        <v>13</v>
      </c>
      <c r="L26" s="206">
        <f t="shared" si="16"/>
        <v>349</v>
      </c>
      <c r="M26" s="206" t="str">
        <f t="shared" si="16"/>
        <v>-</v>
      </c>
      <c r="N26" s="206" t="str">
        <f t="shared" si="16"/>
        <v>-</v>
      </c>
      <c r="O26" s="206" t="str">
        <f t="shared" si="16"/>
        <v>-</v>
      </c>
      <c r="P26" s="206">
        <f t="shared" si="16"/>
        <v>2527</v>
      </c>
      <c r="Q26" s="206">
        <f t="shared" si="16"/>
        <v>380</v>
      </c>
      <c r="R26" s="401">
        <f t="shared" si="0"/>
        <v>15.037593984962406</v>
      </c>
      <c r="S26" s="412">
        <f>+S27+S28</f>
        <v>205</v>
      </c>
      <c r="T26" s="412">
        <f>+T27+T28</f>
        <v>1</v>
      </c>
      <c r="U26" s="412">
        <f>+U27+U28</f>
        <v>206</v>
      </c>
      <c r="V26" s="412">
        <f>+V27+V28</f>
        <v>174</v>
      </c>
      <c r="W26" s="412">
        <f>+W27+W28</f>
        <v>0</v>
      </c>
      <c r="X26" s="443">
        <f t="shared" si="11"/>
        <v>380</v>
      </c>
    </row>
    <row r="27" spans="1:24" s="114" customFormat="1" x14ac:dyDescent="0.2">
      <c r="A27" s="633"/>
      <c r="B27" s="279" t="s">
        <v>229</v>
      </c>
      <c r="C27" s="433">
        <v>1989</v>
      </c>
      <c r="D27" s="213">
        <v>201</v>
      </c>
      <c r="E27" s="213">
        <v>5</v>
      </c>
      <c r="F27" s="213">
        <f>IF(SUM(D27:E27)=0,"-",SUM(D27:E27))</f>
        <v>206</v>
      </c>
      <c r="G27" s="256" t="s">
        <v>391</v>
      </c>
      <c r="H27" s="256">
        <v>2</v>
      </c>
      <c r="I27" s="213">
        <f>IF(SUM(G27:H27)=0,"-",SUM(G27:H27))</f>
        <v>2</v>
      </c>
      <c r="J27" s="213">
        <f>IF(SUM(D27,G27,)=0,"-",SUM(D27,G27,))</f>
        <v>201</v>
      </c>
      <c r="K27" s="213">
        <f>IF(SUM(E27,H27,)=0,"-",SUM(E27,H27,))</f>
        <v>7</v>
      </c>
      <c r="L27" s="213">
        <f>IF(SUM(J27:K27)=0,"-",SUM(J27:K27))</f>
        <v>208</v>
      </c>
      <c r="M27" s="256" t="s">
        <v>391</v>
      </c>
      <c r="N27" s="256" t="s">
        <v>391</v>
      </c>
      <c r="O27" s="213" t="str">
        <f>IF(SUM(M27:N27)=0,"-",SUM(M27:N27))</f>
        <v>-</v>
      </c>
      <c r="P27" s="440">
        <v>1299</v>
      </c>
      <c r="Q27" s="213">
        <f>+X27</f>
        <v>228</v>
      </c>
      <c r="R27" s="444">
        <f t="shared" si="0"/>
        <v>17.551963048498845</v>
      </c>
      <c r="S27" s="440">
        <v>120</v>
      </c>
      <c r="T27" s="440">
        <v>1</v>
      </c>
      <c r="U27" s="412">
        <f>S27+T27</f>
        <v>121</v>
      </c>
      <c r="V27" s="440">
        <v>107</v>
      </c>
      <c r="W27" s="440">
        <v>0</v>
      </c>
      <c r="X27" s="443">
        <f t="shared" si="11"/>
        <v>228</v>
      </c>
    </row>
    <row r="28" spans="1:24" s="114" customFormat="1" x14ac:dyDescent="0.2">
      <c r="A28" s="634"/>
      <c r="B28" s="277" t="s">
        <v>230</v>
      </c>
      <c r="C28" s="434">
        <v>2197</v>
      </c>
      <c r="D28" s="209">
        <v>135</v>
      </c>
      <c r="E28" s="209">
        <v>6</v>
      </c>
      <c r="F28" s="209">
        <f>IF(SUM(D28:E28)=0,"-",SUM(D28:E28))</f>
        <v>141</v>
      </c>
      <c r="G28" s="253" t="s">
        <v>391</v>
      </c>
      <c r="H28" s="253" t="s">
        <v>391</v>
      </c>
      <c r="I28" s="209" t="str">
        <f>IF(SUM(G28:H28)=0,"-",SUM(G28:H28))</f>
        <v>-</v>
      </c>
      <c r="J28" s="209">
        <f>IF(SUM(D28,G28,)=0,"-",SUM(D28,G28,))</f>
        <v>135</v>
      </c>
      <c r="K28" s="209">
        <f>IF(SUM(E28,H28,)=0,"-",SUM(E28,H28,))</f>
        <v>6</v>
      </c>
      <c r="L28" s="209">
        <f>IF(SUM(J28:K28)=0,"-",SUM(J28:K28))</f>
        <v>141</v>
      </c>
      <c r="M28" s="253" t="s">
        <v>391</v>
      </c>
      <c r="N28" s="253" t="s">
        <v>391</v>
      </c>
      <c r="O28" s="209" t="str">
        <f>IF(SUM(M28:N28)=0,"-",SUM(M28:N28))</f>
        <v>-</v>
      </c>
      <c r="P28" s="440">
        <v>1228</v>
      </c>
      <c r="Q28" s="209">
        <f>+X28</f>
        <v>152</v>
      </c>
      <c r="R28" s="445">
        <f t="shared" si="0"/>
        <v>12.37785016286645</v>
      </c>
      <c r="S28" s="440">
        <v>85</v>
      </c>
      <c r="T28" s="440">
        <v>0</v>
      </c>
      <c r="U28" s="412">
        <f>S28+T28</f>
        <v>85</v>
      </c>
      <c r="V28" s="440">
        <v>67</v>
      </c>
      <c r="W28" s="440">
        <v>0</v>
      </c>
      <c r="X28" s="443">
        <f t="shared" si="11"/>
        <v>152</v>
      </c>
    </row>
    <row r="29" spans="1:24" s="114" customFormat="1" x14ac:dyDescent="0.2">
      <c r="A29" s="632" t="s">
        <v>376</v>
      </c>
      <c r="B29" s="275" t="s">
        <v>1</v>
      </c>
      <c r="C29" s="431">
        <f>IF(SUM(C30:C31)=0,"-",SUM(C30:C31))</f>
        <v>6511</v>
      </c>
      <c r="D29" s="206">
        <f>IF(SUM(D30:D31)=0,"-",SUM(D30:D31))</f>
        <v>438</v>
      </c>
      <c r="E29" s="206">
        <f>IF(SUM(E30:E31)=0,"-",SUM(E30:E31))</f>
        <v>165</v>
      </c>
      <c r="F29" s="206">
        <f>IF(SUM(F30:F31)=0,"-",SUM(F30:F31))</f>
        <v>603</v>
      </c>
      <c r="G29" s="206" t="str">
        <f t="shared" ref="G29:Q29" si="17">IF(SUM(G30:G31)=0,"-",SUM(G30:G31))</f>
        <v>-</v>
      </c>
      <c r="H29" s="206" t="str">
        <f t="shared" si="17"/>
        <v>-</v>
      </c>
      <c r="I29" s="206" t="str">
        <f t="shared" si="17"/>
        <v>-</v>
      </c>
      <c r="J29" s="206">
        <f t="shared" si="17"/>
        <v>438</v>
      </c>
      <c r="K29" s="206">
        <f t="shared" si="17"/>
        <v>165</v>
      </c>
      <c r="L29" s="206">
        <f t="shared" si="17"/>
        <v>603</v>
      </c>
      <c r="M29" s="206">
        <f t="shared" si="17"/>
        <v>299</v>
      </c>
      <c r="N29" s="206">
        <f t="shared" si="17"/>
        <v>159</v>
      </c>
      <c r="O29" s="206">
        <f t="shared" si="17"/>
        <v>458</v>
      </c>
      <c r="P29" s="206">
        <f t="shared" si="17"/>
        <v>3829</v>
      </c>
      <c r="Q29" s="206">
        <f t="shared" si="17"/>
        <v>539</v>
      </c>
      <c r="R29" s="401">
        <f t="shared" si="0"/>
        <v>14.076782449725778</v>
      </c>
      <c r="S29" s="412">
        <f>+S30+S31</f>
        <v>419</v>
      </c>
      <c r="T29" s="412">
        <f>+T30+T31</f>
        <v>0</v>
      </c>
      <c r="U29" s="412">
        <f>+U30+U31</f>
        <v>419</v>
      </c>
      <c r="V29" s="412">
        <f>+V30+V31</f>
        <v>432</v>
      </c>
      <c r="W29" s="412">
        <f>+W30+W31</f>
        <v>312</v>
      </c>
      <c r="X29" s="443">
        <f t="shared" si="11"/>
        <v>539</v>
      </c>
    </row>
    <row r="30" spans="1:24" s="114" customFormat="1" x14ac:dyDescent="0.2">
      <c r="A30" s="633"/>
      <c r="B30" s="279" t="s">
        <v>229</v>
      </c>
      <c r="C30" s="433">
        <v>3056</v>
      </c>
      <c r="D30" s="213">
        <v>224</v>
      </c>
      <c r="E30" s="213">
        <v>112</v>
      </c>
      <c r="F30" s="213">
        <f>IF(SUM(D30:E30)=0,"-",SUM(D30:E30))</f>
        <v>336</v>
      </c>
      <c r="G30" s="256" t="s">
        <v>391</v>
      </c>
      <c r="H30" s="256" t="s">
        <v>391</v>
      </c>
      <c r="I30" s="213" t="str">
        <f>IF(SUM(G30:H30)=0,"-",SUM(G30:H30))</f>
        <v>-</v>
      </c>
      <c r="J30" s="213">
        <f>IF(SUM(D30,G30,)=0,"-",SUM(D30,G30,))</f>
        <v>224</v>
      </c>
      <c r="K30" s="213">
        <f>IF(SUM(E30,H30,)=0,"-",SUM(E30,H30,))</f>
        <v>112</v>
      </c>
      <c r="L30" s="213">
        <f>IF(SUM(J30:K30)=0,"-",SUM(J30:K30))</f>
        <v>336</v>
      </c>
      <c r="M30" s="256">
        <v>162</v>
      </c>
      <c r="N30" s="256">
        <v>109</v>
      </c>
      <c r="O30" s="213">
        <f>IF(SUM(M30:N30)=0,"-",SUM(M30:N30))</f>
        <v>271</v>
      </c>
      <c r="P30" s="440">
        <v>1926</v>
      </c>
      <c r="Q30" s="213">
        <f>+X30</f>
        <v>273</v>
      </c>
      <c r="R30" s="444">
        <f t="shared" si="0"/>
        <v>14.174454828660435</v>
      </c>
      <c r="S30" s="440">
        <v>231</v>
      </c>
      <c r="T30" s="440">
        <v>0</v>
      </c>
      <c r="U30" s="412">
        <f>S30+T30</f>
        <v>231</v>
      </c>
      <c r="V30" s="440">
        <v>228</v>
      </c>
      <c r="W30" s="440">
        <v>186</v>
      </c>
      <c r="X30" s="443">
        <f t="shared" si="11"/>
        <v>273</v>
      </c>
    </row>
    <row r="31" spans="1:24" s="114" customFormat="1" x14ac:dyDescent="0.2">
      <c r="A31" s="634"/>
      <c r="B31" s="277" t="s">
        <v>230</v>
      </c>
      <c r="C31" s="434">
        <v>3455</v>
      </c>
      <c r="D31" s="209">
        <v>214</v>
      </c>
      <c r="E31" s="209">
        <v>53</v>
      </c>
      <c r="F31" s="209">
        <f>IF(SUM(D31:E31)=0,"-",SUM(D31:E31))</f>
        <v>267</v>
      </c>
      <c r="G31" s="253" t="s">
        <v>391</v>
      </c>
      <c r="H31" s="253" t="s">
        <v>391</v>
      </c>
      <c r="I31" s="209" t="str">
        <f>IF(SUM(G31:H31)=0,"-",SUM(G31:H31))</f>
        <v>-</v>
      </c>
      <c r="J31" s="209">
        <f>IF(SUM(D31,G31,)=0,"-",SUM(D31,G31,))</f>
        <v>214</v>
      </c>
      <c r="K31" s="209">
        <f>IF(SUM(E31,H31,)=0,"-",SUM(E31,H31,))</f>
        <v>53</v>
      </c>
      <c r="L31" s="209">
        <f>IF(SUM(J31:K31)=0,"-",SUM(J31:K31))</f>
        <v>267</v>
      </c>
      <c r="M31" s="253">
        <v>137</v>
      </c>
      <c r="N31" s="253">
        <v>50</v>
      </c>
      <c r="O31" s="209">
        <f>IF(SUM(M31:N31)=0,"-",SUM(M31:N31))</f>
        <v>187</v>
      </c>
      <c r="P31" s="440">
        <v>1903</v>
      </c>
      <c r="Q31" s="209">
        <f>+X31</f>
        <v>266</v>
      </c>
      <c r="R31" s="445">
        <f t="shared" si="0"/>
        <v>13.977929584866001</v>
      </c>
      <c r="S31" s="440">
        <v>188</v>
      </c>
      <c r="T31" s="440">
        <v>0</v>
      </c>
      <c r="U31" s="412">
        <f>S31+T31</f>
        <v>188</v>
      </c>
      <c r="V31" s="440">
        <v>204</v>
      </c>
      <c r="W31" s="440">
        <v>126</v>
      </c>
      <c r="X31" s="443">
        <f t="shared" si="11"/>
        <v>266</v>
      </c>
    </row>
    <row r="32" spans="1:24" s="114" customFormat="1" x14ac:dyDescent="0.2">
      <c r="A32" s="632" t="s">
        <v>377</v>
      </c>
      <c r="B32" s="275" t="s">
        <v>1</v>
      </c>
      <c r="C32" s="431">
        <f>IF(SUM(C33:C34)=0,"-",SUM(C33:C34))</f>
        <v>11738</v>
      </c>
      <c r="D32" s="206">
        <f>IF(SUM(D33:D34)=0,"-",SUM(D33:D34))</f>
        <v>1097</v>
      </c>
      <c r="E32" s="206" t="str">
        <f>IF(SUM(E33:E34)=0,"-",SUM(E33:E34))</f>
        <v>-</v>
      </c>
      <c r="F32" s="206">
        <f>IF(SUM(F33:F34)=0,"-",SUM(F33:F34))</f>
        <v>1097</v>
      </c>
      <c r="G32" s="206" t="str">
        <f t="shared" ref="G32:Q32" si="18">IF(SUM(G33:G34)=0,"-",SUM(G33:G34))</f>
        <v>-</v>
      </c>
      <c r="H32" s="206" t="str">
        <f t="shared" si="18"/>
        <v>-</v>
      </c>
      <c r="I32" s="206" t="str">
        <f t="shared" si="18"/>
        <v>-</v>
      </c>
      <c r="J32" s="206">
        <f t="shared" si="18"/>
        <v>1097</v>
      </c>
      <c r="K32" s="206" t="str">
        <f t="shared" si="18"/>
        <v>-</v>
      </c>
      <c r="L32" s="206">
        <f t="shared" si="18"/>
        <v>1097</v>
      </c>
      <c r="M32" s="206">
        <f t="shared" si="18"/>
        <v>692</v>
      </c>
      <c r="N32" s="206" t="str">
        <f t="shared" si="18"/>
        <v>-</v>
      </c>
      <c r="O32" s="206">
        <f t="shared" si="18"/>
        <v>692</v>
      </c>
      <c r="P32" s="206">
        <f t="shared" si="18"/>
        <v>7838</v>
      </c>
      <c r="Q32" s="206">
        <f t="shared" si="18"/>
        <v>995</v>
      </c>
      <c r="R32" s="401">
        <f t="shared" si="0"/>
        <v>12.694564940035724</v>
      </c>
      <c r="S32" s="412">
        <f>+S33+S34</f>
        <v>724</v>
      </c>
      <c r="T32" s="412">
        <f>+T33+T34</f>
        <v>0</v>
      </c>
      <c r="U32" s="412">
        <f>+U33+U34</f>
        <v>724</v>
      </c>
      <c r="V32" s="412">
        <f>+V33+V34</f>
        <v>712</v>
      </c>
      <c r="W32" s="412">
        <f>+W33+W34</f>
        <v>441</v>
      </c>
      <c r="X32" s="443">
        <f t="shared" si="11"/>
        <v>995</v>
      </c>
    </row>
    <row r="33" spans="1:24" s="114" customFormat="1" x14ac:dyDescent="0.2">
      <c r="A33" s="633"/>
      <c r="B33" s="279" t="s">
        <v>229</v>
      </c>
      <c r="C33" s="433">
        <v>5469</v>
      </c>
      <c r="D33" s="213">
        <v>552</v>
      </c>
      <c r="E33" s="213" t="s">
        <v>391</v>
      </c>
      <c r="F33" s="213">
        <f>IF(SUM(D33:E33)=0,"-",SUM(D33:E33))</f>
        <v>552</v>
      </c>
      <c r="G33" s="256" t="s">
        <v>391</v>
      </c>
      <c r="H33" s="256" t="s">
        <v>391</v>
      </c>
      <c r="I33" s="213" t="str">
        <f>IF(SUM(G33:H33)=0,"-",SUM(G33:H33))</f>
        <v>-</v>
      </c>
      <c r="J33" s="213">
        <f>IF(SUM(D33,G33,)=0,"-",SUM(D33,G33,))</f>
        <v>552</v>
      </c>
      <c r="K33" s="213" t="str">
        <f>IF(SUM(E33,H33,)=0,"-",SUM(E33,H33,))</f>
        <v>-</v>
      </c>
      <c r="L33" s="213">
        <f>IF(SUM(J33:K33)=0,"-",SUM(J33:K33))</f>
        <v>552</v>
      </c>
      <c r="M33" s="256">
        <v>371</v>
      </c>
      <c r="N33" s="256" t="s">
        <v>391</v>
      </c>
      <c r="O33" s="213">
        <f>IF(SUM(M33:N33)=0,"-",SUM(M33:N33))</f>
        <v>371</v>
      </c>
      <c r="P33" s="440">
        <v>3832</v>
      </c>
      <c r="Q33" s="213">
        <f>+X33</f>
        <v>455</v>
      </c>
      <c r="R33" s="444">
        <f t="shared" si="0"/>
        <v>11.873695198329854</v>
      </c>
      <c r="S33" s="440">
        <v>344</v>
      </c>
      <c r="T33" s="440">
        <v>0</v>
      </c>
      <c r="U33" s="412">
        <f>S33+T33</f>
        <v>344</v>
      </c>
      <c r="V33" s="440">
        <v>340</v>
      </c>
      <c r="W33" s="440">
        <v>229</v>
      </c>
      <c r="X33" s="443">
        <f t="shared" si="11"/>
        <v>455</v>
      </c>
    </row>
    <row r="34" spans="1:24" s="114" customFormat="1" x14ac:dyDescent="0.2">
      <c r="A34" s="634"/>
      <c r="B34" s="277" t="s">
        <v>230</v>
      </c>
      <c r="C34" s="434">
        <v>6269</v>
      </c>
      <c r="D34" s="209">
        <v>545</v>
      </c>
      <c r="E34" s="209" t="s">
        <v>391</v>
      </c>
      <c r="F34" s="209">
        <f>IF(SUM(D34:E34)=0,"-",SUM(D34:E34))</f>
        <v>545</v>
      </c>
      <c r="G34" s="253" t="s">
        <v>391</v>
      </c>
      <c r="H34" s="253" t="s">
        <v>391</v>
      </c>
      <c r="I34" s="209" t="str">
        <f>IF(SUM(G34:H34)=0,"-",SUM(G34:H34))</f>
        <v>-</v>
      </c>
      <c r="J34" s="209">
        <f>IF(SUM(D34,G34,)=0,"-",SUM(D34,G34,))</f>
        <v>545</v>
      </c>
      <c r="K34" s="209" t="str">
        <f>IF(SUM(E34,H34,)=0,"-",SUM(E34,H34,))</f>
        <v>-</v>
      </c>
      <c r="L34" s="209">
        <f>IF(SUM(J34:K34)=0,"-",SUM(J34:K34))</f>
        <v>545</v>
      </c>
      <c r="M34" s="253">
        <v>321</v>
      </c>
      <c r="N34" s="253" t="s">
        <v>391</v>
      </c>
      <c r="O34" s="209">
        <f>IF(SUM(M34:N34)=0,"-",SUM(M34:N34))</f>
        <v>321</v>
      </c>
      <c r="P34" s="440">
        <v>4006</v>
      </c>
      <c r="Q34" s="209">
        <f>+X34</f>
        <v>540</v>
      </c>
      <c r="R34" s="445">
        <f t="shared" si="0"/>
        <v>13.479780329505742</v>
      </c>
      <c r="S34" s="440">
        <v>380</v>
      </c>
      <c r="T34" s="440">
        <v>0</v>
      </c>
      <c r="U34" s="412">
        <f>S34+T34</f>
        <v>380</v>
      </c>
      <c r="V34" s="440">
        <v>372</v>
      </c>
      <c r="W34" s="440">
        <v>212</v>
      </c>
      <c r="X34" s="443">
        <f t="shared" si="11"/>
        <v>540</v>
      </c>
    </row>
    <row r="35" spans="1:24" s="114" customFormat="1" x14ac:dyDescent="0.2">
      <c r="A35" s="632" t="s">
        <v>389</v>
      </c>
      <c r="B35" s="275" t="s">
        <v>1</v>
      </c>
      <c r="C35" s="431">
        <f>IF(SUM(C36:C37)=0,"-",SUM(C36:C37))</f>
        <v>2511</v>
      </c>
      <c r="D35" s="206">
        <f>IF(SUM(D36:D37)=0,"-",SUM(D36:D37))</f>
        <v>366</v>
      </c>
      <c r="E35" s="206" t="str">
        <f>IF(SUM(E36:E37)=0,"-",SUM(E36:E37))</f>
        <v>-</v>
      </c>
      <c r="F35" s="206">
        <f>IF(SUM(F36:F37)=0,"-",SUM(F36:F37))</f>
        <v>366</v>
      </c>
      <c r="G35" s="206">
        <f t="shared" ref="G35:Q35" si="19">IF(SUM(G36:G37)=0,"-",SUM(G36:G37))</f>
        <v>18</v>
      </c>
      <c r="H35" s="206" t="str">
        <f t="shared" si="19"/>
        <v>-</v>
      </c>
      <c r="I35" s="206">
        <f t="shared" si="19"/>
        <v>18</v>
      </c>
      <c r="J35" s="206">
        <f t="shared" si="19"/>
        <v>384</v>
      </c>
      <c r="K35" s="206" t="str">
        <f t="shared" si="19"/>
        <v>-</v>
      </c>
      <c r="L35" s="206">
        <f t="shared" si="19"/>
        <v>384</v>
      </c>
      <c r="M35" s="206" t="str">
        <f t="shared" si="19"/>
        <v>-</v>
      </c>
      <c r="N35" s="206" t="str">
        <f t="shared" si="19"/>
        <v>-</v>
      </c>
      <c r="O35" s="206" t="str">
        <f t="shared" si="19"/>
        <v>-</v>
      </c>
      <c r="P35" s="206">
        <f t="shared" si="19"/>
        <v>1643</v>
      </c>
      <c r="Q35" s="206">
        <f t="shared" si="19"/>
        <v>491</v>
      </c>
      <c r="R35" s="401">
        <f t="shared" si="0"/>
        <v>29.884357881923311</v>
      </c>
      <c r="S35" s="412">
        <f>+S36+S37</f>
        <v>229</v>
      </c>
      <c r="T35" s="412">
        <f>+T36+T37</f>
        <v>14</v>
      </c>
      <c r="U35" s="412">
        <f>+U36+U37</f>
        <v>243</v>
      </c>
      <c r="V35" s="412">
        <f>+V36+V37</f>
        <v>248</v>
      </c>
      <c r="W35" s="412">
        <f>+W36+W37</f>
        <v>0</v>
      </c>
      <c r="X35" s="443">
        <f t="shared" si="11"/>
        <v>491</v>
      </c>
    </row>
    <row r="36" spans="1:24" s="114" customFormat="1" x14ac:dyDescent="0.2">
      <c r="A36" s="633"/>
      <c r="B36" s="279" t="s">
        <v>229</v>
      </c>
      <c r="C36" s="433">
        <v>1182</v>
      </c>
      <c r="D36" s="213">
        <v>171</v>
      </c>
      <c r="E36" s="213" t="s">
        <v>391</v>
      </c>
      <c r="F36" s="213">
        <f>IF(SUM(D36:E36)=0,"-",SUM(D36:E36))</f>
        <v>171</v>
      </c>
      <c r="G36" s="256">
        <v>12</v>
      </c>
      <c r="H36" s="256" t="s">
        <v>391</v>
      </c>
      <c r="I36" s="213">
        <f>IF(SUM(G36:H36)=0,"-",SUM(G36:H36))</f>
        <v>12</v>
      </c>
      <c r="J36" s="213">
        <f>IF(SUM(D36,G36,)=0,"-",SUM(D36,G36,))</f>
        <v>183</v>
      </c>
      <c r="K36" s="213" t="str">
        <f>IF(SUM(E36,H36,)=0,"-",SUM(E36,H36,))</f>
        <v>-</v>
      </c>
      <c r="L36" s="213">
        <f>IF(SUM(J36:K36)=0,"-",SUM(J36:K36))</f>
        <v>183</v>
      </c>
      <c r="M36" s="256" t="s">
        <v>471</v>
      </c>
      <c r="N36" s="256" t="s">
        <v>471</v>
      </c>
      <c r="O36" s="213" t="str">
        <f>IF(SUM(M36:N36)=0,"-",SUM(M36:N36))</f>
        <v>-</v>
      </c>
      <c r="P36" s="440">
        <v>847</v>
      </c>
      <c r="Q36" s="213">
        <f>+X36</f>
        <v>235</v>
      </c>
      <c r="R36" s="444">
        <f t="shared" si="0"/>
        <v>27.744982290436838</v>
      </c>
      <c r="S36" s="440">
        <v>107</v>
      </c>
      <c r="T36" s="440">
        <v>8</v>
      </c>
      <c r="U36" s="412">
        <f>S36+T36</f>
        <v>115</v>
      </c>
      <c r="V36" s="440">
        <v>120</v>
      </c>
      <c r="W36" s="440">
        <v>0</v>
      </c>
      <c r="X36" s="443">
        <f t="shared" si="11"/>
        <v>235</v>
      </c>
    </row>
    <row r="37" spans="1:24" s="114" customFormat="1" x14ac:dyDescent="0.2">
      <c r="A37" s="634"/>
      <c r="B37" s="277" t="s">
        <v>230</v>
      </c>
      <c r="C37" s="434">
        <v>1329</v>
      </c>
      <c r="D37" s="209">
        <v>195</v>
      </c>
      <c r="E37" s="209" t="s">
        <v>391</v>
      </c>
      <c r="F37" s="209">
        <f>IF(SUM(D37:E37)=0,"-",SUM(D37:E37))</f>
        <v>195</v>
      </c>
      <c r="G37" s="253">
        <v>6</v>
      </c>
      <c r="H37" s="253" t="s">
        <v>391</v>
      </c>
      <c r="I37" s="209">
        <f>IF(SUM(G37:H37)=0,"-",SUM(G37:H37))</f>
        <v>6</v>
      </c>
      <c r="J37" s="209">
        <f>IF(SUM(D37,G37,)=0,"-",SUM(D37,G37,))</f>
        <v>201</v>
      </c>
      <c r="K37" s="209" t="str">
        <f>IF(SUM(E37,H37,)=0,"-",SUM(E37,H37,))</f>
        <v>-</v>
      </c>
      <c r="L37" s="209">
        <f>IF(SUM(J37:K37)=0,"-",SUM(J37:K37))</f>
        <v>201</v>
      </c>
      <c r="M37" s="253" t="s">
        <v>471</v>
      </c>
      <c r="N37" s="253" t="s">
        <v>471</v>
      </c>
      <c r="O37" s="209" t="str">
        <f>IF(SUM(M37:N37)=0,"-",SUM(M37:N37))</f>
        <v>-</v>
      </c>
      <c r="P37" s="440">
        <v>796</v>
      </c>
      <c r="Q37" s="209">
        <f>+X37</f>
        <v>256</v>
      </c>
      <c r="R37" s="445">
        <f t="shared" ref="R37:R67" si="20">IFERROR(Q37/P37*100,"")</f>
        <v>32.1608040201005</v>
      </c>
      <c r="S37" s="440">
        <v>122</v>
      </c>
      <c r="T37" s="440">
        <v>6</v>
      </c>
      <c r="U37" s="412">
        <f>S37+T37</f>
        <v>128</v>
      </c>
      <c r="V37" s="440">
        <v>128</v>
      </c>
      <c r="W37" s="440">
        <v>0</v>
      </c>
      <c r="X37" s="443">
        <f t="shared" si="11"/>
        <v>256</v>
      </c>
    </row>
    <row r="38" spans="1:24" s="114" customFormat="1" x14ac:dyDescent="0.2">
      <c r="A38" s="632" t="s">
        <v>378</v>
      </c>
      <c r="B38" s="275" t="s">
        <v>1</v>
      </c>
      <c r="C38" s="431">
        <f>IF(SUM(C39:C40)=0,"-",SUM(C39:C40))</f>
        <v>2015</v>
      </c>
      <c r="D38" s="206">
        <f>IF(SUM(D39:D40)=0,"-",SUM(D39:D40))</f>
        <v>103</v>
      </c>
      <c r="E38" s="206">
        <f>IF(SUM(E39:E40)=0,"-",SUM(E39:E40))</f>
        <v>246</v>
      </c>
      <c r="F38" s="206">
        <f>IF(SUM(F39:F40)=0,"-",SUM(F39:F40))</f>
        <v>349</v>
      </c>
      <c r="G38" s="206" t="str">
        <f t="shared" ref="G38:Q38" si="21">IF(SUM(G39:G40)=0,"-",SUM(G39:G40))</f>
        <v>-</v>
      </c>
      <c r="H38" s="206">
        <f t="shared" si="21"/>
        <v>9</v>
      </c>
      <c r="I38" s="206">
        <f t="shared" si="21"/>
        <v>9</v>
      </c>
      <c r="J38" s="206">
        <f t="shared" si="21"/>
        <v>103</v>
      </c>
      <c r="K38" s="206">
        <f t="shared" si="21"/>
        <v>255</v>
      </c>
      <c r="L38" s="206">
        <f t="shared" si="21"/>
        <v>358</v>
      </c>
      <c r="M38" s="206">
        <f t="shared" si="21"/>
        <v>4</v>
      </c>
      <c r="N38" s="206" t="str">
        <f t="shared" si="21"/>
        <v>-</v>
      </c>
      <c r="O38" s="206">
        <f t="shared" si="21"/>
        <v>4</v>
      </c>
      <c r="P38" s="206">
        <f t="shared" si="21"/>
        <v>1288</v>
      </c>
      <c r="Q38" s="206">
        <f t="shared" si="21"/>
        <v>576</v>
      </c>
      <c r="R38" s="401">
        <f t="shared" si="20"/>
        <v>44.720496894409941</v>
      </c>
      <c r="S38" s="412">
        <f>+S39+S40</f>
        <v>277</v>
      </c>
      <c r="T38" s="412">
        <f>+T39+T40</f>
        <v>8</v>
      </c>
      <c r="U38" s="412">
        <f>+U39+U40</f>
        <v>285</v>
      </c>
      <c r="V38" s="412">
        <f>+V39+V40</f>
        <v>295</v>
      </c>
      <c r="W38" s="412">
        <f>+W39+W40</f>
        <v>4</v>
      </c>
      <c r="X38" s="443">
        <f t="shared" si="11"/>
        <v>576</v>
      </c>
    </row>
    <row r="39" spans="1:24" s="114" customFormat="1" x14ac:dyDescent="0.2">
      <c r="A39" s="633"/>
      <c r="B39" s="279" t="s">
        <v>229</v>
      </c>
      <c r="C39" s="433">
        <v>944</v>
      </c>
      <c r="D39" s="213">
        <v>58</v>
      </c>
      <c r="E39" s="213">
        <v>134</v>
      </c>
      <c r="F39" s="213">
        <f>IF(SUM(D39:E39)=0,"-",SUM(D39:E39))</f>
        <v>192</v>
      </c>
      <c r="G39" s="256" t="s">
        <v>391</v>
      </c>
      <c r="H39" s="256">
        <v>6</v>
      </c>
      <c r="I39" s="213">
        <f>IF(SUM(G39:H39)=0,"-",SUM(G39:H39))</f>
        <v>6</v>
      </c>
      <c r="J39" s="213">
        <f>IF(SUM(D39,G39,)=0,"-",SUM(D39,G39,))</f>
        <v>58</v>
      </c>
      <c r="K39" s="213">
        <f>IF(SUM(E39,H39,)=0,"-",SUM(E39,H39,))</f>
        <v>140</v>
      </c>
      <c r="L39" s="213">
        <f>IF(SUM(J39:K39)=0,"-",SUM(J39:K39))</f>
        <v>198</v>
      </c>
      <c r="M39" s="256">
        <v>4</v>
      </c>
      <c r="N39" s="256" t="s">
        <v>391</v>
      </c>
      <c r="O39" s="213">
        <f>IF(SUM(M39:N39)=0,"-",SUM(M39:N39))</f>
        <v>4</v>
      </c>
      <c r="P39" s="440">
        <v>654</v>
      </c>
      <c r="Q39" s="213">
        <f>+X39</f>
        <v>310</v>
      </c>
      <c r="R39" s="444">
        <f t="shared" si="20"/>
        <v>47.400611620795111</v>
      </c>
      <c r="S39" s="440">
        <v>148</v>
      </c>
      <c r="T39" s="440">
        <v>5</v>
      </c>
      <c r="U39" s="412">
        <f>S39+T39</f>
        <v>153</v>
      </c>
      <c r="V39" s="440">
        <v>161</v>
      </c>
      <c r="W39" s="440">
        <v>4</v>
      </c>
      <c r="X39" s="443">
        <f t="shared" si="11"/>
        <v>310</v>
      </c>
    </row>
    <row r="40" spans="1:24" s="114" customFormat="1" x14ac:dyDescent="0.2">
      <c r="A40" s="634"/>
      <c r="B40" s="277" t="s">
        <v>230</v>
      </c>
      <c r="C40" s="434">
        <v>1071</v>
      </c>
      <c r="D40" s="209">
        <v>45</v>
      </c>
      <c r="E40" s="209">
        <v>112</v>
      </c>
      <c r="F40" s="209">
        <f>IF(SUM(D40:E40)=0,"-",SUM(D40:E40))</f>
        <v>157</v>
      </c>
      <c r="G40" s="253" t="s">
        <v>391</v>
      </c>
      <c r="H40" s="253">
        <v>3</v>
      </c>
      <c r="I40" s="209">
        <f>IF(SUM(G40:H40)=0,"-",SUM(G40:H40))</f>
        <v>3</v>
      </c>
      <c r="J40" s="209">
        <f>IF(SUM(D40,G40,)=0,"-",SUM(D40,G40,))</f>
        <v>45</v>
      </c>
      <c r="K40" s="209">
        <f>IF(SUM(E40,H40,)=0,"-",SUM(E40,H40,))</f>
        <v>115</v>
      </c>
      <c r="L40" s="209">
        <f>IF(SUM(J40:K40)=0,"-",SUM(J40:K40))</f>
        <v>160</v>
      </c>
      <c r="M40" s="253" t="s">
        <v>391</v>
      </c>
      <c r="N40" s="253" t="s">
        <v>391</v>
      </c>
      <c r="O40" s="209" t="str">
        <f>IF(SUM(M40:N40)=0,"-",SUM(M40:N40))</f>
        <v>-</v>
      </c>
      <c r="P40" s="440">
        <v>634</v>
      </c>
      <c r="Q40" s="209">
        <f>+X40</f>
        <v>266</v>
      </c>
      <c r="R40" s="445">
        <f t="shared" si="20"/>
        <v>41.955835962145109</v>
      </c>
      <c r="S40" s="440">
        <v>129</v>
      </c>
      <c r="T40" s="440">
        <v>3</v>
      </c>
      <c r="U40" s="412">
        <f>S40+T40</f>
        <v>132</v>
      </c>
      <c r="V40" s="440">
        <v>134</v>
      </c>
      <c r="W40" s="440">
        <v>0</v>
      </c>
      <c r="X40" s="443">
        <f t="shared" si="11"/>
        <v>266</v>
      </c>
    </row>
    <row r="41" spans="1:24" s="114" customFormat="1" x14ac:dyDescent="0.2">
      <c r="A41" s="632" t="s">
        <v>379</v>
      </c>
      <c r="B41" s="275" t="s">
        <v>1</v>
      </c>
      <c r="C41" s="431">
        <f>IF(SUM(C42:C43)=0,"-",SUM(C42:C43))</f>
        <v>3611</v>
      </c>
      <c r="D41" s="206">
        <f>IF(SUM(D42:D43)=0,"-",SUM(D42:D43))</f>
        <v>366</v>
      </c>
      <c r="E41" s="206">
        <f>IF(SUM(E42:E43)=0,"-",SUM(E42:E43))</f>
        <v>2</v>
      </c>
      <c r="F41" s="206">
        <f>IF(SUM(F42:F43)=0,"-",SUM(F42:F43))</f>
        <v>368</v>
      </c>
      <c r="G41" s="206" t="str">
        <f t="shared" ref="G41:Q41" si="22">IF(SUM(G42:G43)=0,"-",SUM(G42:G43))</f>
        <v>-</v>
      </c>
      <c r="H41" s="206" t="str">
        <f t="shared" si="22"/>
        <v>-</v>
      </c>
      <c r="I41" s="206" t="str">
        <f t="shared" si="22"/>
        <v>-</v>
      </c>
      <c r="J41" s="206">
        <f t="shared" si="22"/>
        <v>366</v>
      </c>
      <c r="K41" s="206">
        <f t="shared" si="22"/>
        <v>2</v>
      </c>
      <c r="L41" s="206">
        <f t="shared" si="22"/>
        <v>368</v>
      </c>
      <c r="M41" s="206">
        <f t="shared" si="22"/>
        <v>281</v>
      </c>
      <c r="N41" s="206" t="str">
        <f t="shared" si="22"/>
        <v>-</v>
      </c>
      <c r="O41" s="206">
        <f t="shared" si="22"/>
        <v>281</v>
      </c>
      <c r="P41" s="206">
        <f t="shared" si="22"/>
        <v>2132</v>
      </c>
      <c r="Q41" s="206">
        <f t="shared" si="22"/>
        <v>296</v>
      </c>
      <c r="R41" s="401">
        <f t="shared" si="20"/>
        <v>13.883677298311445</v>
      </c>
      <c r="S41" s="412">
        <f>+S42+S43</f>
        <v>229</v>
      </c>
      <c r="T41" s="412">
        <f>+T42+T43</f>
        <v>0</v>
      </c>
      <c r="U41" s="412">
        <f>+U42+U43</f>
        <v>229</v>
      </c>
      <c r="V41" s="412">
        <f>+V42+V43</f>
        <v>237</v>
      </c>
      <c r="W41" s="412">
        <f>+W42+W43</f>
        <v>170</v>
      </c>
      <c r="X41" s="443">
        <f t="shared" si="11"/>
        <v>296</v>
      </c>
    </row>
    <row r="42" spans="1:24" s="114" customFormat="1" x14ac:dyDescent="0.2">
      <c r="A42" s="633"/>
      <c r="B42" s="279" t="s">
        <v>229</v>
      </c>
      <c r="C42" s="433">
        <v>1705</v>
      </c>
      <c r="D42" s="213">
        <v>178</v>
      </c>
      <c r="E42" s="213" t="s">
        <v>391</v>
      </c>
      <c r="F42" s="213">
        <f>IF(SUM(D42:E42)=0,"-",SUM(D42:E42))</f>
        <v>178</v>
      </c>
      <c r="G42" s="256" t="s">
        <v>391</v>
      </c>
      <c r="H42" s="256" t="s">
        <v>391</v>
      </c>
      <c r="I42" s="213" t="str">
        <f>IF(SUM(G42:H42)=0,"-",SUM(G42:H42))</f>
        <v>-</v>
      </c>
      <c r="J42" s="213">
        <f>IF(SUM(D42,G42,)=0,"-",SUM(D42,G42,))</f>
        <v>178</v>
      </c>
      <c r="K42" s="213" t="str">
        <f>IF(SUM(E42,H42,)=0,"-",SUM(E42,H42,))</f>
        <v>-</v>
      </c>
      <c r="L42" s="213">
        <f>IF(SUM(J42:K42)=0,"-",SUM(J42:K42))</f>
        <v>178</v>
      </c>
      <c r="M42" s="256">
        <v>138</v>
      </c>
      <c r="N42" s="256" t="s">
        <v>391</v>
      </c>
      <c r="O42" s="213">
        <f>IF(SUM(M42:N42)=0,"-",SUM(M42:N42))</f>
        <v>138</v>
      </c>
      <c r="P42" s="440">
        <v>1064</v>
      </c>
      <c r="Q42" s="213">
        <f>+X42</f>
        <v>129</v>
      </c>
      <c r="R42" s="444">
        <f t="shared" si="20"/>
        <v>12.124060150375939</v>
      </c>
      <c r="S42" s="440">
        <v>103</v>
      </c>
      <c r="T42" s="440">
        <v>0</v>
      </c>
      <c r="U42" s="412">
        <f>S42+T42</f>
        <v>103</v>
      </c>
      <c r="V42" s="440">
        <v>104</v>
      </c>
      <c r="W42" s="440">
        <v>78</v>
      </c>
      <c r="X42" s="443">
        <f t="shared" si="11"/>
        <v>129</v>
      </c>
    </row>
    <row r="43" spans="1:24" s="114" customFormat="1" x14ac:dyDescent="0.2">
      <c r="A43" s="634"/>
      <c r="B43" s="277" t="s">
        <v>230</v>
      </c>
      <c r="C43" s="434">
        <v>1906</v>
      </c>
      <c r="D43" s="209">
        <v>188</v>
      </c>
      <c r="E43" s="209">
        <v>2</v>
      </c>
      <c r="F43" s="209">
        <f>IF(SUM(D43:E43)=0,"-",SUM(D43:E43))</f>
        <v>190</v>
      </c>
      <c r="G43" s="253" t="s">
        <v>391</v>
      </c>
      <c r="H43" s="253" t="s">
        <v>391</v>
      </c>
      <c r="I43" s="209" t="str">
        <f>IF(SUM(G43:H43)=0,"-",SUM(G43:H43))</f>
        <v>-</v>
      </c>
      <c r="J43" s="209">
        <f>IF(SUM(D43,G43,)=0,"-",SUM(D43,G43,))</f>
        <v>188</v>
      </c>
      <c r="K43" s="209">
        <f>IF(SUM(E43,H43,)=0,"-",SUM(E43,H43,))</f>
        <v>2</v>
      </c>
      <c r="L43" s="209">
        <f>IF(SUM(J43:K43)=0,"-",SUM(J43:K43))</f>
        <v>190</v>
      </c>
      <c r="M43" s="253">
        <v>143</v>
      </c>
      <c r="N43" s="253" t="s">
        <v>391</v>
      </c>
      <c r="O43" s="209">
        <f>IF(SUM(M43:N43)=0,"-",SUM(M43:N43))</f>
        <v>143</v>
      </c>
      <c r="P43" s="440">
        <v>1068</v>
      </c>
      <c r="Q43" s="209">
        <f>+X43</f>
        <v>167</v>
      </c>
      <c r="R43" s="445">
        <f t="shared" si="20"/>
        <v>15.636704119850187</v>
      </c>
      <c r="S43" s="440">
        <v>126</v>
      </c>
      <c r="T43" s="440">
        <v>0</v>
      </c>
      <c r="U43" s="412">
        <f>S43+T43</f>
        <v>126</v>
      </c>
      <c r="V43" s="440">
        <v>133</v>
      </c>
      <c r="W43" s="440">
        <v>92</v>
      </c>
      <c r="X43" s="443">
        <f t="shared" ref="X43:X67" si="23">+(U43+V43)-W43</f>
        <v>167</v>
      </c>
    </row>
    <row r="44" spans="1:24" s="114" customFormat="1" x14ac:dyDescent="0.2">
      <c r="A44" s="632" t="s">
        <v>380</v>
      </c>
      <c r="B44" s="275" t="s">
        <v>1</v>
      </c>
      <c r="C44" s="431">
        <f>IF(SUM(C45:C46)=0,"-",SUM(C45:C46))</f>
        <v>4876</v>
      </c>
      <c r="D44" s="206">
        <f>IF(SUM(D45:D46)=0,"-",SUM(D45:D46))</f>
        <v>348</v>
      </c>
      <c r="E44" s="206">
        <f>IF(SUM(E45:E46)=0,"-",SUM(E45:E46))</f>
        <v>55</v>
      </c>
      <c r="F44" s="206">
        <f>IF(SUM(F45:F46)=0,"-",SUM(F45:F46))</f>
        <v>403</v>
      </c>
      <c r="G44" s="206" t="str">
        <f t="shared" ref="G44:Q44" si="24">IF(SUM(G45:G46)=0,"-",SUM(G45:G46))</f>
        <v>-</v>
      </c>
      <c r="H44" s="206">
        <f t="shared" si="24"/>
        <v>20</v>
      </c>
      <c r="I44" s="206">
        <f t="shared" si="24"/>
        <v>20</v>
      </c>
      <c r="J44" s="206">
        <f t="shared" si="24"/>
        <v>348</v>
      </c>
      <c r="K44" s="206">
        <f t="shared" si="24"/>
        <v>75</v>
      </c>
      <c r="L44" s="206">
        <f t="shared" si="24"/>
        <v>423</v>
      </c>
      <c r="M44" s="206">
        <f t="shared" si="24"/>
        <v>233</v>
      </c>
      <c r="N44" s="206">
        <f t="shared" si="24"/>
        <v>34</v>
      </c>
      <c r="O44" s="206">
        <f t="shared" si="24"/>
        <v>267</v>
      </c>
      <c r="P44" s="206">
        <f t="shared" si="24"/>
        <v>2988</v>
      </c>
      <c r="Q44" s="206">
        <f t="shared" si="24"/>
        <v>351</v>
      </c>
      <c r="R44" s="401">
        <f t="shared" si="20"/>
        <v>11.746987951807229</v>
      </c>
      <c r="S44" s="412">
        <f>+S45+S46</f>
        <v>213</v>
      </c>
      <c r="T44" s="412">
        <f>+T45+T46</f>
        <v>10</v>
      </c>
      <c r="U44" s="412">
        <f>+U45+U46</f>
        <v>223</v>
      </c>
      <c r="V44" s="412">
        <f>+V45+V46</f>
        <v>261</v>
      </c>
      <c r="W44" s="412">
        <f>+W45+W46</f>
        <v>133</v>
      </c>
      <c r="X44" s="443">
        <f t="shared" si="23"/>
        <v>351</v>
      </c>
    </row>
    <row r="45" spans="1:24" s="114" customFormat="1" x14ac:dyDescent="0.2">
      <c r="A45" s="633"/>
      <c r="B45" s="279" t="s">
        <v>229</v>
      </c>
      <c r="C45" s="433">
        <v>2248</v>
      </c>
      <c r="D45" s="213">
        <v>163</v>
      </c>
      <c r="E45" s="213">
        <v>31</v>
      </c>
      <c r="F45" s="213">
        <f>IF(SUM(D45:E45)=0,"-",SUM(D45:E45))</f>
        <v>194</v>
      </c>
      <c r="G45" s="256" t="s">
        <v>391</v>
      </c>
      <c r="H45" s="256">
        <v>12</v>
      </c>
      <c r="I45" s="213">
        <f>IF(SUM(G45:H45)=0,"-",SUM(G45:H45))</f>
        <v>12</v>
      </c>
      <c r="J45" s="213">
        <f>IF(SUM(D45,G45,)=0,"-",SUM(D45,G45,))</f>
        <v>163</v>
      </c>
      <c r="K45" s="213">
        <f>IF(SUM(E45,H45,)=0,"-",SUM(E45,H45,))</f>
        <v>43</v>
      </c>
      <c r="L45" s="213">
        <f>IF(SUM(J45:K45)=0,"-",SUM(J45:K45))</f>
        <v>206</v>
      </c>
      <c r="M45" s="256">
        <v>119</v>
      </c>
      <c r="N45" s="256">
        <v>22</v>
      </c>
      <c r="O45" s="213">
        <f>IF(SUM(M45:N45)=0,"-",SUM(M45:N45))</f>
        <v>141</v>
      </c>
      <c r="P45" s="440">
        <v>1488</v>
      </c>
      <c r="Q45" s="213">
        <f>+X45</f>
        <v>170</v>
      </c>
      <c r="R45" s="444">
        <f t="shared" si="20"/>
        <v>11.424731182795698</v>
      </c>
      <c r="S45" s="440">
        <v>100</v>
      </c>
      <c r="T45" s="440">
        <v>6</v>
      </c>
      <c r="U45" s="412">
        <f>S45+T45</f>
        <v>106</v>
      </c>
      <c r="V45" s="440">
        <v>136</v>
      </c>
      <c r="W45" s="440">
        <v>72</v>
      </c>
      <c r="X45" s="443">
        <f t="shared" si="23"/>
        <v>170</v>
      </c>
    </row>
    <row r="46" spans="1:24" s="114" customFormat="1" x14ac:dyDescent="0.2">
      <c r="A46" s="634"/>
      <c r="B46" s="277" t="s">
        <v>230</v>
      </c>
      <c r="C46" s="434">
        <v>2628</v>
      </c>
      <c r="D46" s="209">
        <v>185</v>
      </c>
      <c r="E46" s="209">
        <v>24</v>
      </c>
      <c r="F46" s="209">
        <f>IF(SUM(D46:E46)=0,"-",SUM(D46:E46))</f>
        <v>209</v>
      </c>
      <c r="G46" s="253" t="s">
        <v>391</v>
      </c>
      <c r="H46" s="253">
        <v>8</v>
      </c>
      <c r="I46" s="209">
        <f>IF(SUM(G46:H46)=0,"-",SUM(G46:H46))</f>
        <v>8</v>
      </c>
      <c r="J46" s="209">
        <f>IF(SUM(D46,G46,)=0,"-",SUM(D46,G46,))</f>
        <v>185</v>
      </c>
      <c r="K46" s="209">
        <f>IF(SUM(E46,H46,)=0,"-",SUM(E46,H46,))</f>
        <v>32</v>
      </c>
      <c r="L46" s="209">
        <f>IF(SUM(J46:K46)=0,"-",SUM(J46:K46))</f>
        <v>217</v>
      </c>
      <c r="M46" s="253">
        <v>114</v>
      </c>
      <c r="N46" s="253">
        <v>12</v>
      </c>
      <c r="O46" s="209">
        <f>IF(SUM(M46:N46)=0,"-",SUM(M46:N46))</f>
        <v>126</v>
      </c>
      <c r="P46" s="440">
        <v>1500</v>
      </c>
      <c r="Q46" s="209">
        <f>+X46</f>
        <v>181</v>
      </c>
      <c r="R46" s="445">
        <f t="shared" si="20"/>
        <v>12.066666666666666</v>
      </c>
      <c r="S46" s="440">
        <v>113</v>
      </c>
      <c r="T46" s="440">
        <v>4</v>
      </c>
      <c r="U46" s="412">
        <f>S46+T46</f>
        <v>117</v>
      </c>
      <c r="V46" s="440">
        <v>125</v>
      </c>
      <c r="W46" s="440">
        <v>61</v>
      </c>
      <c r="X46" s="443">
        <f t="shared" si="23"/>
        <v>181</v>
      </c>
    </row>
    <row r="47" spans="1:24" s="114" customFormat="1" x14ac:dyDescent="0.2">
      <c r="A47" s="632" t="s">
        <v>381</v>
      </c>
      <c r="B47" s="275" t="s">
        <v>1</v>
      </c>
      <c r="C47" s="431">
        <f>IF(SUM(C48:C49)=0,"-",SUM(C48:C49))</f>
        <v>17488</v>
      </c>
      <c r="D47" s="206">
        <f>IF(SUM(D48:D49)=0,"-",SUM(D48:D49))</f>
        <v>909</v>
      </c>
      <c r="E47" s="206">
        <f>IF(SUM(E48:E49)=0,"-",SUM(E48:E49))</f>
        <v>671</v>
      </c>
      <c r="F47" s="206">
        <f>IF(SUM(F48:F49)=0,"-",SUM(F48:F49))</f>
        <v>1580</v>
      </c>
      <c r="G47" s="206" t="str">
        <f t="shared" ref="G47:Q47" si="25">IF(SUM(G48:G49)=0,"-",SUM(G48:G49))</f>
        <v>-</v>
      </c>
      <c r="H47" s="206" t="str">
        <f t="shared" si="25"/>
        <v>-</v>
      </c>
      <c r="I47" s="206" t="str">
        <f t="shared" si="25"/>
        <v>-</v>
      </c>
      <c r="J47" s="206">
        <f t="shared" si="25"/>
        <v>909</v>
      </c>
      <c r="K47" s="206">
        <f t="shared" si="25"/>
        <v>671</v>
      </c>
      <c r="L47" s="206">
        <f t="shared" si="25"/>
        <v>1580</v>
      </c>
      <c r="M47" s="206">
        <f t="shared" si="25"/>
        <v>602</v>
      </c>
      <c r="N47" s="206">
        <f t="shared" si="25"/>
        <v>445</v>
      </c>
      <c r="O47" s="206">
        <f t="shared" si="25"/>
        <v>1047</v>
      </c>
      <c r="P47" s="206">
        <f t="shared" si="25"/>
        <v>11367</v>
      </c>
      <c r="Q47" s="206">
        <f t="shared" si="25"/>
        <v>1448</v>
      </c>
      <c r="R47" s="401">
        <f t="shared" si="20"/>
        <v>12.738629365707752</v>
      </c>
      <c r="S47" s="412">
        <f>+S48+S49</f>
        <v>1065</v>
      </c>
      <c r="T47" s="412">
        <f>+T48+T49</f>
        <v>0</v>
      </c>
      <c r="U47" s="412">
        <f>+U48+U49</f>
        <v>1065</v>
      </c>
      <c r="V47" s="412">
        <f>+V48+V49</f>
        <v>1059</v>
      </c>
      <c r="W47" s="412">
        <f>+W48+W49</f>
        <v>676</v>
      </c>
      <c r="X47" s="443">
        <f t="shared" si="23"/>
        <v>1448</v>
      </c>
    </row>
    <row r="48" spans="1:24" s="114" customFormat="1" x14ac:dyDescent="0.2">
      <c r="A48" s="633"/>
      <c r="B48" s="279" t="s">
        <v>229</v>
      </c>
      <c r="C48" s="433">
        <v>8101</v>
      </c>
      <c r="D48" s="213">
        <v>401</v>
      </c>
      <c r="E48" s="213">
        <v>366</v>
      </c>
      <c r="F48" s="213">
        <f>IF(SUM(D48:E48)=0,"-",SUM(D48:E48))</f>
        <v>767</v>
      </c>
      <c r="G48" s="256" t="s">
        <v>391</v>
      </c>
      <c r="H48" s="256" t="s">
        <v>391</v>
      </c>
      <c r="I48" s="213" t="str">
        <f>IF(SUM(G48:H48)=0,"-",SUM(G48:H48))</f>
        <v>-</v>
      </c>
      <c r="J48" s="213">
        <f>IF(SUM(D48,G48,)=0,"-",SUM(D48,G48,))</f>
        <v>401</v>
      </c>
      <c r="K48" s="213">
        <f>IF(SUM(E48,H48,)=0,"-",SUM(E48,H48,))</f>
        <v>366</v>
      </c>
      <c r="L48" s="213">
        <f>IF(SUM(J48:K48)=0,"-",SUM(J48:K48))</f>
        <v>767</v>
      </c>
      <c r="M48" s="256">
        <v>284</v>
      </c>
      <c r="N48" s="256">
        <v>250</v>
      </c>
      <c r="O48" s="213">
        <f>IF(SUM(M48:N48)=0,"-",SUM(M48:N48))</f>
        <v>534</v>
      </c>
      <c r="P48" s="440">
        <v>5478</v>
      </c>
      <c r="Q48" s="213">
        <f>+X48</f>
        <v>662</v>
      </c>
      <c r="R48" s="444">
        <f t="shared" si="20"/>
        <v>12.08470244614823</v>
      </c>
      <c r="S48" s="440">
        <v>496</v>
      </c>
      <c r="T48" s="440">
        <v>0</v>
      </c>
      <c r="U48" s="412">
        <f>S48+T48</f>
        <v>496</v>
      </c>
      <c r="V48" s="440">
        <v>491</v>
      </c>
      <c r="W48" s="440">
        <v>325</v>
      </c>
      <c r="X48" s="443">
        <f t="shared" si="23"/>
        <v>662</v>
      </c>
    </row>
    <row r="49" spans="1:24" s="114" customFormat="1" x14ac:dyDescent="0.2">
      <c r="A49" s="634"/>
      <c r="B49" s="277" t="s">
        <v>230</v>
      </c>
      <c r="C49" s="434">
        <v>9387</v>
      </c>
      <c r="D49" s="209">
        <v>508</v>
      </c>
      <c r="E49" s="209">
        <v>305</v>
      </c>
      <c r="F49" s="209">
        <f>IF(SUM(D49:E49)=0,"-",SUM(D49:E49))</f>
        <v>813</v>
      </c>
      <c r="G49" s="253" t="s">
        <v>391</v>
      </c>
      <c r="H49" s="253" t="s">
        <v>391</v>
      </c>
      <c r="I49" s="209" t="str">
        <f>IF(SUM(G49:H49)=0,"-",SUM(G49:H49))</f>
        <v>-</v>
      </c>
      <c r="J49" s="209">
        <f>IF(SUM(D49,G49,)=0,"-",SUM(D49,G49,))</f>
        <v>508</v>
      </c>
      <c r="K49" s="209">
        <f>IF(SUM(E49,H49,)=0,"-",SUM(E49,H49,))</f>
        <v>305</v>
      </c>
      <c r="L49" s="209">
        <f>IF(SUM(J49:K49)=0,"-",SUM(J49:K49))</f>
        <v>813</v>
      </c>
      <c r="M49" s="253">
        <v>318</v>
      </c>
      <c r="N49" s="253">
        <v>195</v>
      </c>
      <c r="O49" s="209">
        <f>IF(SUM(M49:N49)=0,"-",SUM(M49:N49))</f>
        <v>513</v>
      </c>
      <c r="P49" s="440">
        <v>5889</v>
      </c>
      <c r="Q49" s="209">
        <f>+X49</f>
        <v>786</v>
      </c>
      <c r="R49" s="445">
        <f t="shared" si="20"/>
        <v>13.346917982679571</v>
      </c>
      <c r="S49" s="440">
        <v>569</v>
      </c>
      <c r="T49" s="440">
        <v>0</v>
      </c>
      <c r="U49" s="412">
        <f>S49+T49</f>
        <v>569</v>
      </c>
      <c r="V49" s="440">
        <v>568</v>
      </c>
      <c r="W49" s="440">
        <v>351</v>
      </c>
      <c r="X49" s="443">
        <f t="shared" si="23"/>
        <v>786</v>
      </c>
    </row>
    <row r="50" spans="1:24" s="114" customFormat="1" x14ac:dyDescent="0.2">
      <c r="A50" s="632" t="s">
        <v>382</v>
      </c>
      <c r="B50" s="275" t="s">
        <v>1</v>
      </c>
      <c r="C50" s="431">
        <f>IF(SUM(C51:C52)=0,"-",SUM(C51:C52))</f>
        <v>5013</v>
      </c>
      <c r="D50" s="206">
        <f>IF(SUM(D51:D52)=0,"-",SUM(D51:D52))</f>
        <v>314</v>
      </c>
      <c r="E50" s="206" t="str">
        <f>IF(SUM(E51:E52)=0,"-",SUM(E51:E52))</f>
        <v>-</v>
      </c>
      <c r="F50" s="206">
        <f>IF(SUM(F51:F52)=0,"-",SUM(F51:F52))</f>
        <v>314</v>
      </c>
      <c r="G50" s="206">
        <f t="shared" ref="G50:Q50" si="26">IF(SUM(G51:G52)=0,"-",SUM(G51:G52))</f>
        <v>67</v>
      </c>
      <c r="H50" s="206" t="str">
        <f t="shared" si="26"/>
        <v>-</v>
      </c>
      <c r="I50" s="206">
        <f t="shared" si="26"/>
        <v>67</v>
      </c>
      <c r="J50" s="206">
        <f t="shared" si="26"/>
        <v>381</v>
      </c>
      <c r="K50" s="206" t="str">
        <f t="shared" si="26"/>
        <v>-</v>
      </c>
      <c r="L50" s="206">
        <f t="shared" si="26"/>
        <v>381</v>
      </c>
      <c r="M50" s="206">
        <f t="shared" si="26"/>
        <v>216</v>
      </c>
      <c r="N50" s="206" t="str">
        <f t="shared" si="26"/>
        <v>-</v>
      </c>
      <c r="O50" s="206">
        <f t="shared" si="26"/>
        <v>216</v>
      </c>
      <c r="P50" s="206">
        <f t="shared" si="26"/>
        <v>2876</v>
      </c>
      <c r="Q50" s="206">
        <f t="shared" si="26"/>
        <v>368</v>
      </c>
      <c r="R50" s="401">
        <f t="shared" si="20"/>
        <v>12.795549374130738</v>
      </c>
      <c r="S50" s="412">
        <f>+S51+S52</f>
        <v>217</v>
      </c>
      <c r="T50" s="412">
        <f>+T51+T52</f>
        <v>41</v>
      </c>
      <c r="U50" s="412">
        <f>+U51+U52</f>
        <v>258</v>
      </c>
      <c r="V50" s="412">
        <f>+V51+V52</f>
        <v>265</v>
      </c>
      <c r="W50" s="412">
        <f>+W51+W52</f>
        <v>155</v>
      </c>
      <c r="X50" s="443">
        <f t="shared" si="23"/>
        <v>368</v>
      </c>
    </row>
    <row r="51" spans="1:24" s="114" customFormat="1" x14ac:dyDescent="0.2">
      <c r="A51" s="633"/>
      <c r="B51" s="279" t="s">
        <v>229</v>
      </c>
      <c r="C51" s="433">
        <v>2281</v>
      </c>
      <c r="D51" s="213">
        <v>160</v>
      </c>
      <c r="E51" s="213" t="s">
        <v>391</v>
      </c>
      <c r="F51" s="213">
        <f>IF(SUM(D51:E51)=0,"-",SUM(D51:E51))</f>
        <v>160</v>
      </c>
      <c r="G51" s="256">
        <v>34</v>
      </c>
      <c r="H51" s="256" t="s">
        <v>391</v>
      </c>
      <c r="I51" s="213">
        <f>IF(SUM(G51:H51)=0,"-",SUM(G51:H51))</f>
        <v>34</v>
      </c>
      <c r="J51" s="213">
        <f>IF(SUM(D51,G51,)=0,"-",SUM(D51,G51,))</f>
        <v>194</v>
      </c>
      <c r="K51" s="213" t="str">
        <f>IF(SUM(E51,H51,)=0,"-",SUM(E51,H51,))</f>
        <v>-</v>
      </c>
      <c r="L51" s="213">
        <f>IF(SUM(J51:K51)=0,"-",SUM(J51:K51))</f>
        <v>194</v>
      </c>
      <c r="M51" s="256">
        <v>108</v>
      </c>
      <c r="N51" s="256" t="s">
        <v>391</v>
      </c>
      <c r="O51" s="213">
        <f>IF(SUM(M51:N51)=0,"-",SUM(M51:N51))</f>
        <v>108</v>
      </c>
      <c r="P51" s="440">
        <v>1402</v>
      </c>
      <c r="Q51" s="213">
        <f>+X51</f>
        <v>182</v>
      </c>
      <c r="R51" s="444">
        <f t="shared" si="20"/>
        <v>12.981455064194009</v>
      </c>
      <c r="S51" s="440">
        <v>108</v>
      </c>
      <c r="T51" s="440">
        <v>24</v>
      </c>
      <c r="U51" s="412">
        <f>S51+T51</f>
        <v>132</v>
      </c>
      <c r="V51" s="440">
        <v>127</v>
      </c>
      <c r="W51" s="440">
        <v>77</v>
      </c>
      <c r="X51" s="443">
        <f t="shared" si="23"/>
        <v>182</v>
      </c>
    </row>
    <row r="52" spans="1:24" s="114" customFormat="1" x14ac:dyDescent="0.2">
      <c r="A52" s="634"/>
      <c r="B52" s="277" t="s">
        <v>230</v>
      </c>
      <c r="C52" s="434">
        <v>2732</v>
      </c>
      <c r="D52" s="209">
        <v>154</v>
      </c>
      <c r="E52" s="209" t="s">
        <v>391</v>
      </c>
      <c r="F52" s="209">
        <f>IF(SUM(D52:E52)=0,"-",SUM(D52:E52))</f>
        <v>154</v>
      </c>
      <c r="G52" s="253">
        <v>33</v>
      </c>
      <c r="H52" s="253" t="s">
        <v>391</v>
      </c>
      <c r="I52" s="209">
        <f>IF(SUM(G52:H52)=0,"-",SUM(G52:H52))</f>
        <v>33</v>
      </c>
      <c r="J52" s="209">
        <f>IF(SUM(D52,G52,)=0,"-",SUM(D52,G52,))</f>
        <v>187</v>
      </c>
      <c r="K52" s="209" t="str">
        <f>IF(SUM(E52,H52,)=0,"-",SUM(E52,H52,))</f>
        <v>-</v>
      </c>
      <c r="L52" s="209">
        <f>IF(SUM(J52:K52)=0,"-",SUM(J52:K52))</f>
        <v>187</v>
      </c>
      <c r="M52" s="253">
        <v>108</v>
      </c>
      <c r="N52" s="253" t="s">
        <v>391</v>
      </c>
      <c r="O52" s="209">
        <f>IF(SUM(M52:N52)=0,"-",SUM(M52:N52))</f>
        <v>108</v>
      </c>
      <c r="P52" s="440">
        <v>1474</v>
      </c>
      <c r="Q52" s="209">
        <f>+X52</f>
        <v>186</v>
      </c>
      <c r="R52" s="445">
        <f t="shared" si="20"/>
        <v>12.618724559023068</v>
      </c>
      <c r="S52" s="440">
        <v>109</v>
      </c>
      <c r="T52" s="440">
        <v>17</v>
      </c>
      <c r="U52" s="412">
        <f>S52+T52</f>
        <v>126</v>
      </c>
      <c r="V52" s="440">
        <v>138</v>
      </c>
      <c r="W52" s="440">
        <v>78</v>
      </c>
      <c r="X52" s="443">
        <f t="shared" si="23"/>
        <v>186</v>
      </c>
    </row>
    <row r="53" spans="1:24" s="114" customFormat="1" x14ac:dyDescent="0.2">
      <c r="A53" s="632" t="s">
        <v>383</v>
      </c>
      <c r="B53" s="275" t="s">
        <v>1</v>
      </c>
      <c r="C53" s="431">
        <f>IF(SUM(C54:C55)=0,"-",SUM(C54:C55))</f>
        <v>2255</v>
      </c>
      <c r="D53" s="206">
        <f>IF(SUM(D54:D55)=0,"-",SUM(D54:D55))</f>
        <v>231</v>
      </c>
      <c r="E53" s="206">
        <f>IF(SUM(E54:E55)=0,"-",SUM(E54:E55))</f>
        <v>101</v>
      </c>
      <c r="F53" s="206">
        <f>IF(SUM(F54:F55)=0,"-",SUM(F54:F55))</f>
        <v>332</v>
      </c>
      <c r="G53" s="206" t="str">
        <f t="shared" ref="G53:Q53" si="27">IF(SUM(G54:G55)=0,"-",SUM(G54:G55))</f>
        <v>-</v>
      </c>
      <c r="H53" s="206" t="str">
        <f t="shared" si="27"/>
        <v>-</v>
      </c>
      <c r="I53" s="206" t="str">
        <f t="shared" si="27"/>
        <v>-</v>
      </c>
      <c r="J53" s="206">
        <f t="shared" si="27"/>
        <v>231</v>
      </c>
      <c r="K53" s="206">
        <f t="shared" si="27"/>
        <v>101</v>
      </c>
      <c r="L53" s="206">
        <f t="shared" si="27"/>
        <v>332</v>
      </c>
      <c r="M53" s="206" t="str">
        <f t="shared" si="27"/>
        <v>-</v>
      </c>
      <c r="N53" s="206" t="str">
        <f t="shared" si="27"/>
        <v>-</v>
      </c>
      <c r="O53" s="206" t="str">
        <f t="shared" si="27"/>
        <v>-</v>
      </c>
      <c r="P53" s="206">
        <f t="shared" si="27"/>
        <v>1306</v>
      </c>
      <c r="Q53" s="206">
        <f t="shared" si="27"/>
        <v>462</v>
      </c>
      <c r="R53" s="401">
        <f t="shared" si="20"/>
        <v>35.375191424196018</v>
      </c>
      <c r="S53" s="412">
        <f>+S54+S55</f>
        <v>229</v>
      </c>
      <c r="T53" s="412">
        <f>+T54+T55</f>
        <v>0</v>
      </c>
      <c r="U53" s="412">
        <f>+U54+U55</f>
        <v>229</v>
      </c>
      <c r="V53" s="412">
        <f>+V54+V55</f>
        <v>233</v>
      </c>
      <c r="W53" s="412">
        <f>+W54+W55</f>
        <v>0</v>
      </c>
      <c r="X53" s="443">
        <f t="shared" si="23"/>
        <v>462</v>
      </c>
    </row>
    <row r="54" spans="1:24" s="114" customFormat="1" x14ac:dyDescent="0.2">
      <c r="A54" s="633"/>
      <c r="B54" s="279" t="s">
        <v>229</v>
      </c>
      <c r="C54" s="433">
        <v>1042</v>
      </c>
      <c r="D54" s="213">
        <v>113</v>
      </c>
      <c r="E54" s="213">
        <v>55</v>
      </c>
      <c r="F54" s="213">
        <f>IF(SUM(D54:E54)=0,"-",SUM(D54:E54))</f>
        <v>168</v>
      </c>
      <c r="G54" s="256" t="s">
        <v>391</v>
      </c>
      <c r="H54" s="256" t="s">
        <v>391</v>
      </c>
      <c r="I54" s="213" t="str">
        <f>IF(SUM(G54:H54)=0,"-",SUM(G54:H54))</f>
        <v>-</v>
      </c>
      <c r="J54" s="213">
        <f>IF(SUM(D54,G54,)=0,"-",SUM(D54,G54,))</f>
        <v>113</v>
      </c>
      <c r="K54" s="213">
        <f>IF(SUM(E54,H54,)=0,"-",SUM(E54,H54,))</f>
        <v>55</v>
      </c>
      <c r="L54" s="213">
        <f>IF(SUM(J54:K54)=0,"-",SUM(J54:K54))</f>
        <v>168</v>
      </c>
      <c r="M54" s="256" t="s">
        <v>471</v>
      </c>
      <c r="N54" s="256" t="s">
        <v>471</v>
      </c>
      <c r="O54" s="213" t="str">
        <f>IF(SUM(M54:N54)=0,"-",SUM(M54:N54))</f>
        <v>-</v>
      </c>
      <c r="P54" s="440">
        <v>662</v>
      </c>
      <c r="Q54" s="213">
        <f>+X54</f>
        <v>230</v>
      </c>
      <c r="R54" s="444">
        <f t="shared" si="20"/>
        <v>34.743202416918429</v>
      </c>
      <c r="S54" s="440">
        <v>112</v>
      </c>
      <c r="T54" s="440">
        <v>0</v>
      </c>
      <c r="U54" s="412">
        <f>S54+T54</f>
        <v>112</v>
      </c>
      <c r="V54" s="440">
        <v>118</v>
      </c>
      <c r="W54" s="440">
        <v>0</v>
      </c>
      <c r="X54" s="443">
        <f t="shared" si="23"/>
        <v>230</v>
      </c>
    </row>
    <row r="55" spans="1:24" s="114" customFormat="1" x14ac:dyDescent="0.2">
      <c r="A55" s="634"/>
      <c r="B55" s="277" t="s">
        <v>230</v>
      </c>
      <c r="C55" s="434">
        <v>1213</v>
      </c>
      <c r="D55" s="209">
        <v>118</v>
      </c>
      <c r="E55" s="209">
        <v>46</v>
      </c>
      <c r="F55" s="209">
        <f>IF(SUM(D55:E55)=0,"-",SUM(D55:E55))</f>
        <v>164</v>
      </c>
      <c r="G55" s="253" t="s">
        <v>391</v>
      </c>
      <c r="H55" s="253" t="s">
        <v>391</v>
      </c>
      <c r="I55" s="209" t="str">
        <f>IF(SUM(G55:H55)=0,"-",SUM(G55:H55))</f>
        <v>-</v>
      </c>
      <c r="J55" s="209">
        <f>IF(SUM(D55,G55,)=0,"-",SUM(D55,G55,))</f>
        <v>118</v>
      </c>
      <c r="K55" s="209">
        <f>IF(SUM(E55,H55,)=0,"-",SUM(E55,H55,))</f>
        <v>46</v>
      </c>
      <c r="L55" s="209">
        <f>IF(SUM(J55:K55)=0,"-",SUM(J55:K55))</f>
        <v>164</v>
      </c>
      <c r="M55" s="253" t="s">
        <v>471</v>
      </c>
      <c r="N55" s="253" t="s">
        <v>471</v>
      </c>
      <c r="O55" s="209" t="str">
        <f>IF(SUM(M55:N55)=0,"-",SUM(M55:N55))</f>
        <v>-</v>
      </c>
      <c r="P55" s="440">
        <v>644</v>
      </c>
      <c r="Q55" s="209">
        <f>+X55</f>
        <v>232</v>
      </c>
      <c r="R55" s="445">
        <f t="shared" si="20"/>
        <v>36.024844720496894</v>
      </c>
      <c r="S55" s="440">
        <v>117</v>
      </c>
      <c r="T55" s="440">
        <v>0</v>
      </c>
      <c r="U55" s="412">
        <f>S55+T55</f>
        <v>117</v>
      </c>
      <c r="V55" s="440">
        <v>115</v>
      </c>
      <c r="W55" s="440">
        <v>0</v>
      </c>
      <c r="X55" s="443">
        <f t="shared" si="23"/>
        <v>232</v>
      </c>
    </row>
    <row r="56" spans="1:24" s="114" customFormat="1" x14ac:dyDescent="0.2">
      <c r="A56" s="632" t="s">
        <v>384</v>
      </c>
      <c r="B56" s="275" t="s">
        <v>1</v>
      </c>
      <c r="C56" s="431">
        <f>IF(SUM(C57:C58)=0,"-",SUM(C57:C58))</f>
        <v>5202</v>
      </c>
      <c r="D56" s="206">
        <f>IF(SUM(D57:D58)=0,"-",SUM(D57:D58))</f>
        <v>396</v>
      </c>
      <c r="E56" s="206" t="str">
        <f>IF(SUM(E57:E58)=0,"-",SUM(E57:E58))</f>
        <v>-</v>
      </c>
      <c r="F56" s="206">
        <f>IF(SUM(F57:F58)=0,"-",SUM(F57:F58))</f>
        <v>396</v>
      </c>
      <c r="G56" s="206" t="str">
        <f t="shared" ref="G56:Q56" si="28">IF(SUM(G57:G58)=0,"-",SUM(G57:G58))</f>
        <v>-</v>
      </c>
      <c r="H56" s="206" t="str">
        <f t="shared" si="28"/>
        <v>-</v>
      </c>
      <c r="I56" s="206" t="str">
        <f t="shared" si="28"/>
        <v>-</v>
      </c>
      <c r="J56" s="206">
        <f t="shared" si="28"/>
        <v>396</v>
      </c>
      <c r="K56" s="206" t="str">
        <f t="shared" si="28"/>
        <v>-</v>
      </c>
      <c r="L56" s="206">
        <f t="shared" si="28"/>
        <v>396</v>
      </c>
      <c r="M56" s="206">
        <f t="shared" si="28"/>
        <v>178</v>
      </c>
      <c r="N56" s="206" t="str">
        <f t="shared" si="28"/>
        <v>-</v>
      </c>
      <c r="O56" s="206">
        <f t="shared" si="28"/>
        <v>178</v>
      </c>
      <c r="P56" s="206">
        <f t="shared" si="28"/>
        <v>3074</v>
      </c>
      <c r="Q56" s="206">
        <f t="shared" si="28"/>
        <v>326</v>
      </c>
      <c r="R56" s="401">
        <f t="shared" si="20"/>
        <v>10.605074821080027</v>
      </c>
      <c r="S56" s="412">
        <f>+S57+S58</f>
        <v>259</v>
      </c>
      <c r="T56" s="412">
        <f>+T57+T58</f>
        <v>0</v>
      </c>
      <c r="U56" s="412">
        <f>+U57+U58</f>
        <v>259</v>
      </c>
      <c r="V56" s="412">
        <f>+V57+V58</f>
        <v>245</v>
      </c>
      <c r="W56" s="412">
        <f>+W57+W58</f>
        <v>178</v>
      </c>
      <c r="X56" s="443">
        <f t="shared" si="23"/>
        <v>326</v>
      </c>
    </row>
    <row r="57" spans="1:24" s="114" customFormat="1" x14ac:dyDescent="0.2">
      <c r="A57" s="633"/>
      <c r="B57" s="279" t="s">
        <v>229</v>
      </c>
      <c r="C57" s="433">
        <v>2397</v>
      </c>
      <c r="D57" s="213">
        <v>195</v>
      </c>
      <c r="E57" s="213" t="s">
        <v>391</v>
      </c>
      <c r="F57" s="213">
        <f>IF(SUM(D57:E57)=0,"-",SUM(D57:E57))</f>
        <v>195</v>
      </c>
      <c r="G57" s="256" t="s">
        <v>391</v>
      </c>
      <c r="H57" s="256" t="s">
        <v>391</v>
      </c>
      <c r="I57" s="213" t="str">
        <f>IF(SUM(G57:H57)=0,"-",SUM(G57:H57))</f>
        <v>-</v>
      </c>
      <c r="J57" s="213">
        <f>IF(SUM(D57,G57,)=0,"-",SUM(D57,G57,))</f>
        <v>195</v>
      </c>
      <c r="K57" s="213" t="str">
        <f>IF(SUM(E57,H57,)=0,"-",SUM(E57,H57,))</f>
        <v>-</v>
      </c>
      <c r="L57" s="213">
        <f>IF(SUM(J57:K57)=0,"-",SUM(J57:K57))</f>
        <v>195</v>
      </c>
      <c r="M57" s="256">
        <v>88</v>
      </c>
      <c r="N57" s="256" t="s">
        <v>391</v>
      </c>
      <c r="O57" s="213">
        <f>IF(SUM(M57:N57)=0,"-",SUM(M57:N57))</f>
        <v>88</v>
      </c>
      <c r="P57" s="440">
        <v>1524</v>
      </c>
      <c r="Q57" s="213">
        <f>+X57</f>
        <v>165</v>
      </c>
      <c r="R57" s="444">
        <f t="shared" si="20"/>
        <v>10.826771653543307</v>
      </c>
      <c r="S57" s="440">
        <v>135</v>
      </c>
      <c r="T57" s="440">
        <v>0</v>
      </c>
      <c r="U57" s="412">
        <f>S57+T57</f>
        <v>135</v>
      </c>
      <c r="V57" s="440">
        <v>118</v>
      </c>
      <c r="W57" s="440">
        <v>88</v>
      </c>
      <c r="X57" s="443">
        <f t="shared" si="23"/>
        <v>165</v>
      </c>
    </row>
    <row r="58" spans="1:24" s="114" customFormat="1" x14ac:dyDescent="0.2">
      <c r="A58" s="634"/>
      <c r="B58" s="277" t="s">
        <v>230</v>
      </c>
      <c r="C58" s="434">
        <v>2805</v>
      </c>
      <c r="D58" s="209">
        <v>201</v>
      </c>
      <c r="E58" s="209" t="s">
        <v>391</v>
      </c>
      <c r="F58" s="209">
        <f>IF(SUM(D58:E58)=0,"-",SUM(D58:E58))</f>
        <v>201</v>
      </c>
      <c r="G58" s="253" t="s">
        <v>391</v>
      </c>
      <c r="H58" s="253" t="s">
        <v>391</v>
      </c>
      <c r="I58" s="209" t="str">
        <f>IF(SUM(G58:H58)=0,"-",SUM(G58:H58))</f>
        <v>-</v>
      </c>
      <c r="J58" s="209">
        <f>IF(SUM(D58,G58,)=0,"-",SUM(D58,G58,))</f>
        <v>201</v>
      </c>
      <c r="K58" s="209" t="str">
        <f>IF(SUM(E58,H58,)=0,"-",SUM(E58,H58,))</f>
        <v>-</v>
      </c>
      <c r="L58" s="209">
        <f>IF(SUM(J58:K58)=0,"-",SUM(J58:K58))</f>
        <v>201</v>
      </c>
      <c r="M58" s="253">
        <v>90</v>
      </c>
      <c r="N58" s="253" t="s">
        <v>391</v>
      </c>
      <c r="O58" s="209">
        <f>IF(SUM(M58:N58)=0,"-",SUM(M58:N58))</f>
        <v>90</v>
      </c>
      <c r="P58" s="440">
        <v>1550</v>
      </c>
      <c r="Q58" s="209">
        <f>+X58</f>
        <v>161</v>
      </c>
      <c r="R58" s="445">
        <f t="shared" si="20"/>
        <v>10.387096774193548</v>
      </c>
      <c r="S58" s="440">
        <v>124</v>
      </c>
      <c r="T58" s="440">
        <v>0</v>
      </c>
      <c r="U58" s="412">
        <f>S58+T58</f>
        <v>124</v>
      </c>
      <c r="V58" s="440">
        <v>127</v>
      </c>
      <c r="W58" s="440">
        <v>90</v>
      </c>
      <c r="X58" s="443">
        <f t="shared" si="23"/>
        <v>161</v>
      </c>
    </row>
    <row r="59" spans="1:24" s="114" customFormat="1" x14ac:dyDescent="0.2">
      <c r="A59" s="632" t="s">
        <v>385</v>
      </c>
      <c r="B59" s="275" t="s">
        <v>1</v>
      </c>
      <c r="C59" s="431">
        <f>IF(SUM(C60:C61)=0,"-",SUM(C60:C61))</f>
        <v>4866</v>
      </c>
      <c r="D59" s="206">
        <f>IF(SUM(D60:D61)=0,"-",SUM(D60:D61))</f>
        <v>179</v>
      </c>
      <c r="E59" s="206" t="str">
        <f>IF(SUM(E60:E61)=0,"-",SUM(E60:E61))</f>
        <v>-</v>
      </c>
      <c r="F59" s="206">
        <f>IF(SUM(F60:F61)=0,"-",SUM(F60:F61))</f>
        <v>179</v>
      </c>
      <c r="G59" s="206" t="str">
        <f t="shared" ref="G59:Q59" si="29">IF(SUM(G60:G61)=0,"-",SUM(G60:G61))</f>
        <v>-</v>
      </c>
      <c r="H59" s="206" t="str">
        <f t="shared" si="29"/>
        <v>-</v>
      </c>
      <c r="I59" s="206" t="str">
        <f t="shared" si="29"/>
        <v>-</v>
      </c>
      <c r="J59" s="206">
        <f t="shared" si="29"/>
        <v>179</v>
      </c>
      <c r="K59" s="206" t="str">
        <f t="shared" si="29"/>
        <v>-</v>
      </c>
      <c r="L59" s="206">
        <f t="shared" si="29"/>
        <v>179</v>
      </c>
      <c r="M59" s="206">
        <f t="shared" si="29"/>
        <v>112</v>
      </c>
      <c r="N59" s="206" t="str">
        <f t="shared" si="29"/>
        <v>-</v>
      </c>
      <c r="O59" s="206">
        <f t="shared" si="29"/>
        <v>112</v>
      </c>
      <c r="P59" s="206">
        <f t="shared" si="29"/>
        <v>2823</v>
      </c>
      <c r="Q59" s="206">
        <f t="shared" si="29"/>
        <v>171</v>
      </c>
      <c r="R59" s="401">
        <f t="shared" si="20"/>
        <v>6.0573857598299679</v>
      </c>
      <c r="S59" s="412">
        <f>+S60+S61</f>
        <v>103</v>
      </c>
      <c r="T59" s="412">
        <f>+T60+T61</f>
        <v>0</v>
      </c>
      <c r="U59" s="412">
        <f>+U60+U61</f>
        <v>103</v>
      </c>
      <c r="V59" s="412">
        <f>+V60+V61</f>
        <v>132</v>
      </c>
      <c r="W59" s="412">
        <f>+W60+W61</f>
        <v>64</v>
      </c>
      <c r="X59" s="443">
        <f t="shared" si="23"/>
        <v>171</v>
      </c>
    </row>
    <row r="60" spans="1:24" s="114" customFormat="1" x14ac:dyDescent="0.2">
      <c r="A60" s="633"/>
      <c r="B60" s="279" t="s">
        <v>229</v>
      </c>
      <c r="C60" s="433">
        <v>2270</v>
      </c>
      <c r="D60" s="213">
        <v>85</v>
      </c>
      <c r="E60" s="213" t="s">
        <v>391</v>
      </c>
      <c r="F60" s="213">
        <f>IF(SUM(D60:E60)=0,"-",SUM(D60:E60))</f>
        <v>85</v>
      </c>
      <c r="G60" s="256" t="s">
        <v>391</v>
      </c>
      <c r="H60" s="256" t="s">
        <v>391</v>
      </c>
      <c r="I60" s="213" t="str">
        <f>IF(SUM(G60:H60)=0,"-",SUM(G60:H60))</f>
        <v>-</v>
      </c>
      <c r="J60" s="213">
        <f>IF(SUM(D60,G60,)=0,"-",SUM(D60,G60,))</f>
        <v>85</v>
      </c>
      <c r="K60" s="213" t="str">
        <f>IF(SUM(E60,H60,)=0,"-",SUM(E60,H60,))</f>
        <v>-</v>
      </c>
      <c r="L60" s="213">
        <f>IF(SUM(J60:K60)=0,"-",SUM(J60:K60))</f>
        <v>85</v>
      </c>
      <c r="M60" s="256">
        <v>55</v>
      </c>
      <c r="N60" s="256" t="s">
        <v>391</v>
      </c>
      <c r="O60" s="213">
        <f>IF(SUM(M60:N60)=0,"-",SUM(M60:N60))</f>
        <v>55</v>
      </c>
      <c r="P60" s="440">
        <v>1432</v>
      </c>
      <c r="Q60" s="213">
        <f>+X60</f>
        <v>79</v>
      </c>
      <c r="R60" s="444">
        <f t="shared" si="20"/>
        <v>5.516759776536313</v>
      </c>
      <c r="S60" s="440">
        <v>48</v>
      </c>
      <c r="T60" s="440">
        <v>0</v>
      </c>
      <c r="U60" s="412">
        <f>S60+T60</f>
        <v>48</v>
      </c>
      <c r="V60" s="440">
        <v>61</v>
      </c>
      <c r="W60" s="440">
        <v>30</v>
      </c>
      <c r="X60" s="443">
        <f t="shared" si="23"/>
        <v>79</v>
      </c>
    </row>
    <row r="61" spans="1:24" s="114" customFormat="1" x14ac:dyDescent="0.2">
      <c r="A61" s="634"/>
      <c r="B61" s="277" t="s">
        <v>230</v>
      </c>
      <c r="C61" s="434">
        <v>2596</v>
      </c>
      <c r="D61" s="209">
        <v>94</v>
      </c>
      <c r="E61" s="209" t="s">
        <v>391</v>
      </c>
      <c r="F61" s="209">
        <f>IF(SUM(D61:E61)=0,"-",SUM(D61:E61))</f>
        <v>94</v>
      </c>
      <c r="G61" s="253" t="s">
        <v>391</v>
      </c>
      <c r="H61" s="253" t="s">
        <v>391</v>
      </c>
      <c r="I61" s="209" t="str">
        <f>IF(SUM(G61:H61)=0,"-",SUM(G61:H61))</f>
        <v>-</v>
      </c>
      <c r="J61" s="209">
        <f>IF(SUM(D61,G61,)=0,"-",SUM(D61,G61,))</f>
        <v>94</v>
      </c>
      <c r="K61" s="209" t="str">
        <f>IF(SUM(E61,H61,)=0,"-",SUM(E61,H61,))</f>
        <v>-</v>
      </c>
      <c r="L61" s="209">
        <f>IF(SUM(J61:K61)=0,"-",SUM(J61:K61))</f>
        <v>94</v>
      </c>
      <c r="M61" s="253">
        <v>57</v>
      </c>
      <c r="N61" s="253" t="s">
        <v>391</v>
      </c>
      <c r="O61" s="209">
        <f>IF(SUM(M61:N61)=0,"-",SUM(M61:N61))</f>
        <v>57</v>
      </c>
      <c r="P61" s="440">
        <v>1391</v>
      </c>
      <c r="Q61" s="209">
        <f>+X61</f>
        <v>92</v>
      </c>
      <c r="R61" s="445">
        <f t="shared" si="20"/>
        <v>6.6139468008626885</v>
      </c>
      <c r="S61" s="440">
        <v>55</v>
      </c>
      <c r="T61" s="440">
        <v>0</v>
      </c>
      <c r="U61" s="412">
        <f>S61+T61</f>
        <v>55</v>
      </c>
      <c r="V61" s="440">
        <v>71</v>
      </c>
      <c r="W61" s="440">
        <v>34</v>
      </c>
      <c r="X61" s="443">
        <f t="shared" si="23"/>
        <v>92</v>
      </c>
    </row>
    <row r="62" spans="1:24" s="114" customFormat="1" x14ac:dyDescent="0.2">
      <c r="A62" s="632" t="s">
        <v>386</v>
      </c>
      <c r="B62" s="275" t="s">
        <v>1</v>
      </c>
      <c r="C62" s="431">
        <f>IF(SUM(C63:C64)=0,"-",SUM(C63:C64))</f>
        <v>1688</v>
      </c>
      <c r="D62" s="206">
        <f>IF(SUM(D63:D64)=0,"-",SUM(D63:D64))</f>
        <v>256</v>
      </c>
      <c r="E62" s="206" t="str">
        <f>IF(SUM(E63:E64)=0,"-",SUM(E63:E64))</f>
        <v>-</v>
      </c>
      <c r="F62" s="206">
        <f>IF(SUM(F63:F64)=0,"-",SUM(F63:F64))</f>
        <v>256</v>
      </c>
      <c r="G62" s="206" t="str">
        <f t="shared" ref="G62:Q62" si="30">IF(SUM(G63:G64)=0,"-",SUM(G63:G64))</f>
        <v>-</v>
      </c>
      <c r="H62" s="206" t="str">
        <f t="shared" si="30"/>
        <v>-</v>
      </c>
      <c r="I62" s="206" t="str">
        <f t="shared" si="30"/>
        <v>-</v>
      </c>
      <c r="J62" s="206">
        <f t="shared" si="30"/>
        <v>256</v>
      </c>
      <c r="K62" s="206" t="str">
        <f t="shared" si="30"/>
        <v>-</v>
      </c>
      <c r="L62" s="206">
        <f t="shared" si="30"/>
        <v>256</v>
      </c>
      <c r="M62" s="206">
        <f t="shared" si="30"/>
        <v>199</v>
      </c>
      <c r="N62" s="206" t="str">
        <f t="shared" si="30"/>
        <v>-</v>
      </c>
      <c r="O62" s="206">
        <f t="shared" si="30"/>
        <v>199</v>
      </c>
      <c r="P62" s="206">
        <f t="shared" si="30"/>
        <v>976</v>
      </c>
      <c r="Q62" s="206">
        <f t="shared" si="30"/>
        <v>237</v>
      </c>
      <c r="R62" s="401">
        <f t="shared" si="20"/>
        <v>24.282786885245901</v>
      </c>
      <c r="S62" s="412">
        <f>+S63+S64</f>
        <v>182</v>
      </c>
      <c r="T62" s="412">
        <f>+T63+T64</f>
        <v>0</v>
      </c>
      <c r="U62" s="412">
        <f>+U63+U64</f>
        <v>182</v>
      </c>
      <c r="V62" s="412">
        <f>+V63+V64</f>
        <v>196</v>
      </c>
      <c r="W62" s="412">
        <f>+W63+W64</f>
        <v>141</v>
      </c>
      <c r="X62" s="443">
        <f t="shared" si="23"/>
        <v>237</v>
      </c>
    </row>
    <row r="63" spans="1:24" s="114" customFormat="1" x14ac:dyDescent="0.2">
      <c r="A63" s="633"/>
      <c r="B63" s="279" t="s">
        <v>229</v>
      </c>
      <c r="C63" s="433">
        <v>822</v>
      </c>
      <c r="D63" s="213">
        <v>147</v>
      </c>
      <c r="E63" s="213" t="s">
        <v>391</v>
      </c>
      <c r="F63" s="213">
        <f>IF(SUM(D63:E63)=0,"-",SUM(D63:E63))</f>
        <v>147</v>
      </c>
      <c r="G63" s="256" t="s">
        <v>391</v>
      </c>
      <c r="H63" s="256" t="s">
        <v>391</v>
      </c>
      <c r="I63" s="213" t="str">
        <f>IF(SUM(G63:H63)=0,"-",SUM(G63:H63))</f>
        <v>-</v>
      </c>
      <c r="J63" s="213">
        <f>IF(SUM(D63,G63,)=0,"-",SUM(D63,G63,))</f>
        <v>147</v>
      </c>
      <c r="K63" s="213" t="str">
        <f>IF(SUM(E63,H63,)=0,"-",SUM(E63,H63,))</f>
        <v>-</v>
      </c>
      <c r="L63" s="213">
        <f>IF(SUM(J63:K63)=0,"-",SUM(J63:K63))</f>
        <v>147</v>
      </c>
      <c r="M63" s="256">
        <v>121</v>
      </c>
      <c r="N63" s="256" t="s">
        <v>391</v>
      </c>
      <c r="O63" s="213">
        <f>IF(SUM(M63:N63)=0,"-",SUM(M63:N63))</f>
        <v>121</v>
      </c>
      <c r="P63" s="440">
        <v>528</v>
      </c>
      <c r="Q63" s="213">
        <f>+X63</f>
        <v>141</v>
      </c>
      <c r="R63" s="444">
        <f t="shared" si="20"/>
        <v>26.704545454545453</v>
      </c>
      <c r="S63" s="440">
        <v>118</v>
      </c>
      <c r="T63" s="440">
        <v>0</v>
      </c>
      <c r="U63" s="412">
        <f>S63+T63</f>
        <v>118</v>
      </c>
      <c r="V63" s="440">
        <v>117</v>
      </c>
      <c r="W63" s="440">
        <v>94</v>
      </c>
      <c r="X63" s="443">
        <f t="shared" si="23"/>
        <v>141</v>
      </c>
    </row>
    <row r="64" spans="1:24" s="114" customFormat="1" x14ac:dyDescent="0.2">
      <c r="A64" s="634"/>
      <c r="B64" s="277" t="s">
        <v>230</v>
      </c>
      <c r="C64" s="434">
        <v>866</v>
      </c>
      <c r="D64" s="209">
        <v>109</v>
      </c>
      <c r="E64" s="209" t="s">
        <v>391</v>
      </c>
      <c r="F64" s="209">
        <f>IF(SUM(D64:E64)=0,"-",SUM(D64:E64))</f>
        <v>109</v>
      </c>
      <c r="G64" s="253" t="s">
        <v>391</v>
      </c>
      <c r="H64" s="253" t="s">
        <v>391</v>
      </c>
      <c r="I64" s="209" t="str">
        <f>IF(SUM(G64:H64)=0,"-",SUM(G64:H64))</f>
        <v>-</v>
      </c>
      <c r="J64" s="209">
        <f>IF(SUM(D64,G64,)=0,"-",SUM(D64,G64,))</f>
        <v>109</v>
      </c>
      <c r="K64" s="209" t="str">
        <f>IF(SUM(E64,H64,)=0,"-",SUM(E64,H64,))</f>
        <v>-</v>
      </c>
      <c r="L64" s="209">
        <f>IF(SUM(J64:K64)=0,"-",SUM(J64:K64))</f>
        <v>109</v>
      </c>
      <c r="M64" s="253">
        <v>78</v>
      </c>
      <c r="N64" s="253" t="s">
        <v>391</v>
      </c>
      <c r="O64" s="209">
        <f>IF(SUM(M64:N64)=0,"-",SUM(M64:N64))</f>
        <v>78</v>
      </c>
      <c r="P64" s="440">
        <v>448</v>
      </c>
      <c r="Q64" s="209">
        <f>+X64</f>
        <v>96</v>
      </c>
      <c r="R64" s="445">
        <f t="shared" si="20"/>
        <v>21.428571428571427</v>
      </c>
      <c r="S64" s="440">
        <v>64</v>
      </c>
      <c r="T64" s="440">
        <v>0</v>
      </c>
      <c r="U64" s="412">
        <f>S64+T64</f>
        <v>64</v>
      </c>
      <c r="V64" s="440">
        <v>79</v>
      </c>
      <c r="W64" s="440">
        <v>47</v>
      </c>
      <c r="X64" s="443">
        <f t="shared" si="23"/>
        <v>96</v>
      </c>
    </row>
    <row r="65" spans="1:24" s="114" customFormat="1" x14ac:dyDescent="0.2">
      <c r="A65" s="632" t="s">
        <v>387</v>
      </c>
      <c r="B65" s="275" t="s">
        <v>1</v>
      </c>
      <c r="C65" s="431">
        <f>IF(SUM(C66:C67)=0,"-",SUM(C66:C67))</f>
        <v>3511</v>
      </c>
      <c r="D65" s="206">
        <f>IF(SUM(D66:D67)=0,"-",SUM(D66:D67))</f>
        <v>342</v>
      </c>
      <c r="E65" s="206" t="str">
        <f>IF(SUM(E66:E67)=0,"-",SUM(E66:E67))</f>
        <v>-</v>
      </c>
      <c r="F65" s="206">
        <f>IF(SUM(F66:F67)=0,"-",SUM(F66:F67))</f>
        <v>342</v>
      </c>
      <c r="G65" s="206">
        <f t="shared" ref="G65:Q65" si="31">IF(SUM(G66:G67)=0,"-",SUM(G66:G67))</f>
        <v>1</v>
      </c>
      <c r="H65" s="206" t="str">
        <f t="shared" si="31"/>
        <v>-</v>
      </c>
      <c r="I65" s="206">
        <f t="shared" si="31"/>
        <v>1</v>
      </c>
      <c r="J65" s="206">
        <f t="shared" si="31"/>
        <v>343</v>
      </c>
      <c r="K65" s="206" t="str">
        <f t="shared" si="31"/>
        <v>-</v>
      </c>
      <c r="L65" s="206">
        <f t="shared" si="31"/>
        <v>343</v>
      </c>
      <c r="M65" s="206">
        <f t="shared" si="31"/>
        <v>197</v>
      </c>
      <c r="N65" s="206" t="str">
        <f t="shared" si="31"/>
        <v>-</v>
      </c>
      <c r="O65" s="206">
        <f t="shared" si="31"/>
        <v>197</v>
      </c>
      <c r="P65" s="206">
        <f t="shared" si="31"/>
        <v>2084</v>
      </c>
      <c r="Q65" s="206">
        <f t="shared" si="31"/>
        <v>349</v>
      </c>
      <c r="R65" s="401">
        <f t="shared" si="20"/>
        <v>16.746641074856047</v>
      </c>
      <c r="S65" s="412">
        <f>+S66+S67</f>
        <v>245</v>
      </c>
      <c r="T65" s="412">
        <f>+T66+T67</f>
        <v>0</v>
      </c>
      <c r="U65" s="412">
        <f>+U66+U67</f>
        <v>245</v>
      </c>
      <c r="V65" s="412">
        <f>+V66+V67</f>
        <v>243</v>
      </c>
      <c r="W65" s="412">
        <f>+W66+W67</f>
        <v>139</v>
      </c>
      <c r="X65" s="443">
        <f t="shared" si="23"/>
        <v>349</v>
      </c>
    </row>
    <row r="66" spans="1:24" s="114" customFormat="1" x14ac:dyDescent="0.2">
      <c r="A66" s="633"/>
      <c r="B66" s="279" t="s">
        <v>229</v>
      </c>
      <c r="C66" s="433">
        <v>1604</v>
      </c>
      <c r="D66" s="213">
        <v>154</v>
      </c>
      <c r="E66" s="213" t="s">
        <v>391</v>
      </c>
      <c r="F66" s="213">
        <f>IF(SUM(D66:E66)=0,"-",SUM(D66:E66))</f>
        <v>154</v>
      </c>
      <c r="G66" s="256">
        <v>1</v>
      </c>
      <c r="H66" s="256" t="s">
        <v>391</v>
      </c>
      <c r="I66" s="213">
        <f>IF(SUM(G66:H66)=0,"-",SUM(G66:H66))</f>
        <v>1</v>
      </c>
      <c r="J66" s="213">
        <f>IF(SUM(D66,G66,)=0,"-",SUM(D66,G66,))</f>
        <v>155</v>
      </c>
      <c r="K66" s="213" t="str">
        <f>IF(SUM(E66,H66,)=0,"-",SUM(E66,H66,))</f>
        <v>-</v>
      </c>
      <c r="L66" s="213">
        <f>IF(SUM(J66:K66)=0,"-",SUM(J66:K66))</f>
        <v>155</v>
      </c>
      <c r="M66" s="256">
        <v>92</v>
      </c>
      <c r="N66" s="256" t="s">
        <v>391</v>
      </c>
      <c r="O66" s="213">
        <f>IF(SUM(M66:N66)=0,"-",SUM(M66:N66))</f>
        <v>92</v>
      </c>
      <c r="P66" s="440">
        <v>1042</v>
      </c>
      <c r="Q66" s="213">
        <f>+X66</f>
        <v>158</v>
      </c>
      <c r="R66" s="444">
        <f t="shared" si="20"/>
        <v>15.163147792706333</v>
      </c>
      <c r="S66" s="440">
        <v>109</v>
      </c>
      <c r="T66" s="440">
        <v>0</v>
      </c>
      <c r="U66" s="412">
        <f>S66+T66</f>
        <v>109</v>
      </c>
      <c r="V66" s="440">
        <v>118</v>
      </c>
      <c r="W66" s="440">
        <v>69</v>
      </c>
      <c r="X66" s="443">
        <f t="shared" si="23"/>
        <v>158</v>
      </c>
    </row>
    <row r="67" spans="1:24" s="114" customFormat="1" x14ac:dyDescent="0.2">
      <c r="A67" s="634"/>
      <c r="B67" s="277" t="s">
        <v>230</v>
      </c>
      <c r="C67" s="434">
        <v>1907</v>
      </c>
      <c r="D67" s="209">
        <v>188</v>
      </c>
      <c r="E67" s="209" t="s">
        <v>391</v>
      </c>
      <c r="F67" s="209">
        <f>IF(SUM(D67:E67)=0,"-",SUM(D67:E67))</f>
        <v>188</v>
      </c>
      <c r="G67" s="253" t="s">
        <v>391</v>
      </c>
      <c r="H67" s="253" t="s">
        <v>391</v>
      </c>
      <c r="I67" s="209" t="str">
        <f>IF(SUM(G67:H67)=0,"-",SUM(G67:H67))</f>
        <v>-</v>
      </c>
      <c r="J67" s="209">
        <f>IF(SUM(D67,G67,)=0,"-",SUM(D67,G67,))</f>
        <v>188</v>
      </c>
      <c r="K67" s="209" t="str">
        <f>IF(SUM(E67,H67,)=0,"-",SUM(E67,H67,))</f>
        <v>-</v>
      </c>
      <c r="L67" s="209">
        <f>IF(SUM(J67:K67)=0,"-",SUM(J67:K67))</f>
        <v>188</v>
      </c>
      <c r="M67" s="253">
        <v>105</v>
      </c>
      <c r="N67" s="253" t="s">
        <v>391</v>
      </c>
      <c r="O67" s="209">
        <f>IF(SUM(M67:N67)=0,"-",SUM(M67:N67))</f>
        <v>105</v>
      </c>
      <c r="P67" s="441">
        <v>1042</v>
      </c>
      <c r="Q67" s="209">
        <f>+X67</f>
        <v>191</v>
      </c>
      <c r="R67" s="445">
        <f t="shared" si="20"/>
        <v>18.330134357005758</v>
      </c>
      <c r="S67" s="440">
        <v>136</v>
      </c>
      <c r="T67" s="440">
        <v>0</v>
      </c>
      <c r="U67" s="412">
        <f>S67+T67</f>
        <v>136</v>
      </c>
      <c r="V67" s="440">
        <v>125</v>
      </c>
      <c r="W67" s="440">
        <v>70</v>
      </c>
      <c r="X67" s="443">
        <f t="shared" si="23"/>
        <v>191</v>
      </c>
    </row>
    <row r="68" spans="1:24" ht="12.75" customHeight="1" x14ac:dyDescent="0.2">
      <c r="A68" s="289" t="s">
        <v>299</v>
      </c>
      <c r="B68" s="289"/>
      <c r="C68" s="289"/>
      <c r="D68" s="289"/>
      <c r="E68" s="289"/>
      <c r="F68" s="289"/>
      <c r="G68" s="289"/>
      <c r="H68" s="289"/>
      <c r="I68" s="289"/>
      <c r="J68" s="289"/>
      <c r="K68" s="99"/>
      <c r="L68" s="99"/>
      <c r="M68" s="99"/>
      <c r="N68" s="99"/>
      <c r="O68" s="99"/>
      <c r="P68" s="148"/>
    </row>
    <row r="69" spans="1:24" x14ac:dyDescent="0.2">
      <c r="A69" s="653" t="s">
        <v>366</v>
      </c>
      <c r="B69" s="645"/>
      <c r="C69" s="645"/>
      <c r="D69" s="645"/>
      <c r="E69" s="645"/>
      <c r="F69" s="645"/>
      <c r="G69" s="645"/>
      <c r="H69" s="645"/>
      <c r="I69" s="645"/>
      <c r="J69" s="645"/>
      <c r="K69" s="645"/>
      <c r="L69" s="645"/>
      <c r="M69" s="645"/>
      <c r="N69" s="645"/>
      <c r="O69" s="645"/>
      <c r="P69" s="645"/>
      <c r="Q69" s="645"/>
      <c r="R69" s="645"/>
    </row>
    <row r="70" spans="1:24" x14ac:dyDescent="0.2">
      <c r="A70" s="644" t="s">
        <v>365</v>
      </c>
      <c r="B70" s="645"/>
      <c r="C70" s="645"/>
      <c r="D70" s="645"/>
      <c r="E70" s="645"/>
      <c r="F70" s="645"/>
      <c r="G70" s="645"/>
      <c r="H70" s="645"/>
      <c r="I70" s="645"/>
      <c r="J70" s="645"/>
      <c r="K70" s="645"/>
      <c r="L70" s="645"/>
      <c r="M70" s="645"/>
      <c r="N70" s="645"/>
      <c r="O70" s="645"/>
      <c r="P70" s="645"/>
      <c r="Q70" s="645"/>
      <c r="R70" s="645"/>
    </row>
    <row r="71" spans="1:24" x14ac:dyDescent="0.2">
      <c r="J71" s="102"/>
    </row>
    <row r="72" spans="1:24" x14ac:dyDescent="0.2">
      <c r="J72" s="102"/>
    </row>
    <row r="73" spans="1:24" s="100" customFormat="1" ht="30.75" customHeight="1" x14ac:dyDescent="0.2">
      <c r="A73" s="652"/>
      <c r="B73" s="652"/>
      <c r="C73" s="652"/>
      <c r="D73" s="652"/>
      <c r="E73" s="652"/>
      <c r="F73" s="652"/>
      <c r="G73" s="652"/>
      <c r="H73" s="652"/>
      <c r="I73" s="652"/>
      <c r="J73" s="652"/>
      <c r="K73" s="652"/>
      <c r="L73" s="314"/>
      <c r="M73" s="314"/>
      <c r="N73" s="314"/>
      <c r="O73" s="314"/>
      <c r="P73" s="273"/>
    </row>
    <row r="74" spans="1:24" x14ac:dyDescent="0.2">
      <c r="J74" s="102"/>
    </row>
    <row r="75" spans="1:24" x14ac:dyDescent="0.2">
      <c r="J75" s="102"/>
    </row>
  </sheetData>
  <mergeCells count="40">
    <mergeCell ref="A73:K73"/>
    <mergeCell ref="A20:A22"/>
    <mergeCell ref="A17:A19"/>
    <mergeCell ref="A41:A43"/>
    <mergeCell ref="A44:A46"/>
    <mergeCell ref="A69:R69"/>
    <mergeCell ref="A65:A67"/>
    <mergeCell ref="A50:A52"/>
    <mergeCell ref="A53:A55"/>
    <mergeCell ref="A56:A58"/>
    <mergeCell ref="A38:A40"/>
    <mergeCell ref="A47:A49"/>
    <mergeCell ref="A70:R70"/>
    <mergeCell ref="A14:A16"/>
    <mergeCell ref="N3:N4"/>
    <mergeCell ref="M3:M4"/>
    <mergeCell ref="M2:O2"/>
    <mergeCell ref="J2:L2"/>
    <mergeCell ref="G2:I2"/>
    <mergeCell ref="J3:L3"/>
    <mergeCell ref="G3:I3"/>
    <mergeCell ref="O3:O4"/>
    <mergeCell ref="A8:A10"/>
    <mergeCell ref="A59:A61"/>
    <mergeCell ref="A62:A64"/>
    <mergeCell ref="A35:A37"/>
    <mergeCell ref="S2:U2"/>
    <mergeCell ref="S3:U3"/>
    <mergeCell ref="P2:R2"/>
    <mergeCell ref="A1:K1"/>
    <mergeCell ref="A32:A34"/>
    <mergeCell ref="A23:A25"/>
    <mergeCell ref="A26:A28"/>
    <mergeCell ref="A29:A31"/>
    <mergeCell ref="C2:C3"/>
    <mergeCell ref="A11:A13"/>
    <mergeCell ref="A5:A7"/>
    <mergeCell ref="A2:B3"/>
    <mergeCell ref="D2:F2"/>
    <mergeCell ref="D3:F3"/>
  </mergeCells>
  <phoneticPr fontId="2"/>
  <pageMargins left="0.78740157480314965" right="0.78740157480314965" top="0.70866141732283472" bottom="0.59055118110236227" header="0" footer="0"/>
  <pageSetup paperSize="9" scale="59" orientation="landscape" r:id="rId1"/>
  <headerFooter alignWithMargins="0"/>
  <rowBreaks count="3" manualBreakCount="3">
    <brk id="22160" min="188" max="40220" man="1"/>
    <brk id="26140" min="184" max="46680" man="1"/>
    <brk id="29988" min="180" max="505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showGridLines="0" view="pageBreakPreview" zoomScale="80" zoomScaleNormal="80" zoomScaleSheetLayoutView="80" workbookViewId="0">
      <pane xSplit="2" ySplit="13" topLeftCell="E14" activePane="bottomRight" state="frozen"/>
      <selection pane="topRight" activeCell="C1" sqref="C1"/>
      <selection pane="bottomLeft" activeCell="A14" sqref="A14"/>
      <selection pane="bottomRight" activeCell="A2" sqref="A2:B7"/>
    </sheetView>
  </sheetViews>
  <sheetFormatPr defaultColWidth="9" defaultRowHeight="13" x14ac:dyDescent="0.2"/>
  <cols>
    <col min="1" max="1" width="11" style="133" customWidth="1"/>
    <col min="2" max="2" width="6.7265625" style="132" customWidth="1"/>
    <col min="3" max="4" width="10.453125" style="133" customWidth="1"/>
    <col min="5" max="12" width="9.453125" style="113" customWidth="1"/>
    <col min="13" max="16" width="8.7265625" style="113" customWidth="1"/>
    <col min="17" max="17" width="10.36328125" style="113" customWidth="1"/>
    <col min="18" max="16384" width="9" style="113"/>
  </cols>
  <sheetData>
    <row r="1" spans="1:12" ht="18.75" customHeight="1" x14ac:dyDescent="0.2">
      <c r="A1" s="414" t="s">
        <v>465</v>
      </c>
      <c r="K1" s="661" t="s">
        <v>447</v>
      </c>
      <c r="L1" s="661"/>
    </row>
    <row r="2" spans="1:12" ht="15.75" customHeight="1" x14ac:dyDescent="0.2">
      <c r="A2" s="647"/>
      <c r="B2" s="647"/>
      <c r="C2" s="635" t="s">
        <v>298</v>
      </c>
      <c r="D2" s="666" t="s">
        <v>429</v>
      </c>
      <c r="E2" s="654" t="s">
        <v>313</v>
      </c>
      <c r="F2" s="655"/>
      <c r="G2" s="655"/>
      <c r="H2" s="655"/>
      <c r="I2" s="655"/>
      <c r="J2" s="655"/>
      <c r="K2" s="655"/>
      <c r="L2" s="656"/>
    </row>
    <row r="3" spans="1:12" ht="15.75" customHeight="1" x14ac:dyDescent="0.2">
      <c r="A3" s="647"/>
      <c r="B3" s="647"/>
      <c r="C3" s="636"/>
      <c r="D3" s="667"/>
      <c r="E3" s="654" t="s">
        <v>309</v>
      </c>
      <c r="F3" s="655"/>
      <c r="G3" s="655"/>
      <c r="H3" s="655"/>
      <c r="I3" s="655"/>
      <c r="J3" s="656"/>
      <c r="K3" s="643" t="s">
        <v>271</v>
      </c>
      <c r="L3" s="643" t="s">
        <v>272</v>
      </c>
    </row>
    <row r="4" spans="1:12" ht="12" customHeight="1" x14ac:dyDescent="0.2">
      <c r="A4" s="647"/>
      <c r="B4" s="647"/>
      <c r="C4" s="636"/>
      <c r="D4" s="667"/>
      <c r="E4" s="659" t="s">
        <v>273</v>
      </c>
      <c r="F4" s="663" t="s">
        <v>274</v>
      </c>
      <c r="G4" s="669"/>
      <c r="H4" s="670"/>
      <c r="I4" s="674" t="s">
        <v>307</v>
      </c>
      <c r="J4" s="671" t="s">
        <v>297</v>
      </c>
      <c r="K4" s="643"/>
      <c r="L4" s="643"/>
    </row>
    <row r="5" spans="1:12" ht="12" customHeight="1" x14ac:dyDescent="0.2">
      <c r="A5" s="647"/>
      <c r="B5" s="647"/>
      <c r="C5" s="636"/>
      <c r="D5" s="667"/>
      <c r="E5" s="660"/>
      <c r="F5" s="664"/>
      <c r="G5" s="657"/>
      <c r="H5" s="658"/>
      <c r="I5" s="674"/>
      <c r="J5" s="672"/>
      <c r="K5" s="643"/>
      <c r="L5" s="643"/>
    </row>
    <row r="6" spans="1:12" ht="12" customHeight="1" x14ac:dyDescent="0.2">
      <c r="A6" s="647"/>
      <c r="B6" s="647"/>
      <c r="C6" s="636"/>
      <c r="D6" s="667"/>
      <c r="E6" s="660"/>
      <c r="F6" s="664"/>
      <c r="G6" s="663" t="s">
        <v>456</v>
      </c>
      <c r="H6" s="415"/>
      <c r="I6" s="674"/>
      <c r="J6" s="672"/>
      <c r="K6" s="643"/>
      <c r="L6" s="643"/>
    </row>
    <row r="7" spans="1:12" ht="50.25" customHeight="1" x14ac:dyDescent="0.2">
      <c r="A7" s="647"/>
      <c r="B7" s="647"/>
      <c r="C7" s="648"/>
      <c r="D7" s="668"/>
      <c r="E7" s="660"/>
      <c r="F7" s="665"/>
      <c r="G7" s="665"/>
      <c r="H7" s="408" t="s">
        <v>314</v>
      </c>
      <c r="I7" s="674"/>
      <c r="J7" s="673"/>
      <c r="K7" s="643"/>
      <c r="L7" s="643"/>
    </row>
    <row r="8" spans="1:12" ht="13.5" customHeight="1" x14ac:dyDescent="0.2">
      <c r="A8" s="662" t="s">
        <v>178</v>
      </c>
      <c r="B8" s="274" t="s">
        <v>1</v>
      </c>
      <c r="C8" s="303">
        <f t="shared" ref="C8:L8" si="0">SUM(C9:C10)</f>
        <v>154044</v>
      </c>
      <c r="D8" s="303">
        <f t="shared" si="0"/>
        <v>9844</v>
      </c>
      <c r="E8" s="303">
        <f t="shared" si="0"/>
        <v>817</v>
      </c>
      <c r="F8" s="303">
        <f t="shared" si="0"/>
        <v>201</v>
      </c>
      <c r="G8" s="303">
        <f t="shared" si="0"/>
        <v>94</v>
      </c>
      <c r="H8" s="303">
        <f t="shared" si="0"/>
        <v>58</v>
      </c>
      <c r="I8" s="303">
        <f t="shared" si="0"/>
        <v>277</v>
      </c>
      <c r="J8" s="303">
        <f t="shared" si="0"/>
        <v>6044</v>
      </c>
      <c r="K8" s="303">
        <f t="shared" si="0"/>
        <v>1478</v>
      </c>
      <c r="L8" s="303">
        <f t="shared" si="0"/>
        <v>1027</v>
      </c>
    </row>
    <row r="9" spans="1:12" ht="13.5" customHeight="1" x14ac:dyDescent="0.2">
      <c r="A9" s="662"/>
      <c r="B9" s="278" t="s">
        <v>229</v>
      </c>
      <c r="C9" s="255">
        <v>64941</v>
      </c>
      <c r="D9" s="255">
        <v>5332</v>
      </c>
      <c r="E9" s="255">
        <v>388</v>
      </c>
      <c r="F9" s="255">
        <v>127</v>
      </c>
      <c r="G9" s="255">
        <v>61</v>
      </c>
      <c r="H9" s="255">
        <v>36</v>
      </c>
      <c r="I9" s="255">
        <v>153</v>
      </c>
      <c r="J9" s="255">
        <v>3171</v>
      </c>
      <c r="K9" s="255">
        <v>962</v>
      </c>
      <c r="L9" s="255">
        <v>531</v>
      </c>
    </row>
    <row r="10" spans="1:12" ht="13.5" customHeight="1" x14ac:dyDescent="0.2">
      <c r="A10" s="662"/>
      <c r="B10" s="276" t="s">
        <v>230</v>
      </c>
      <c r="C10" s="80">
        <v>89103</v>
      </c>
      <c r="D10" s="80">
        <v>4512</v>
      </c>
      <c r="E10" s="80">
        <v>429</v>
      </c>
      <c r="F10" s="80">
        <v>74</v>
      </c>
      <c r="G10" s="80">
        <v>33</v>
      </c>
      <c r="H10" s="80">
        <v>22</v>
      </c>
      <c r="I10" s="80">
        <v>124</v>
      </c>
      <c r="J10" s="80">
        <v>2873</v>
      </c>
      <c r="K10" s="80">
        <v>516</v>
      </c>
      <c r="L10" s="80">
        <v>496</v>
      </c>
    </row>
    <row r="11" spans="1:12" s="114" customFormat="1" ht="13.5" customHeight="1" x14ac:dyDescent="0.2">
      <c r="A11" s="649" t="s">
        <v>388</v>
      </c>
      <c r="B11" s="460" t="s">
        <v>1</v>
      </c>
      <c r="C11" s="453">
        <f t="shared" ref="C11:J13" si="1">IF(SUM(C14,C17,C20,C23,C26,C29,C32,C35,C38,C41,C44,C47,C50,C53,C56,C59,C62,C65,C68,)=0,"-",SUM(C14,C17,C20,C23,C26,C29,C32,C35,C38,C41,C44,C47,C50,C53,C56,C59,C62,C65,C68,))</f>
        <v>14206</v>
      </c>
      <c r="D11" s="453">
        <f t="shared" si="1"/>
        <v>923</v>
      </c>
      <c r="E11" s="453">
        <f t="shared" si="1"/>
        <v>72</v>
      </c>
      <c r="F11" s="453">
        <f t="shared" si="1"/>
        <v>16</v>
      </c>
      <c r="G11" s="453">
        <f t="shared" si="1"/>
        <v>2</v>
      </c>
      <c r="H11" s="453">
        <f t="shared" si="1"/>
        <v>2</v>
      </c>
      <c r="I11" s="453">
        <f t="shared" si="1"/>
        <v>4</v>
      </c>
      <c r="J11" s="453">
        <f t="shared" si="1"/>
        <v>649</v>
      </c>
      <c r="K11" s="453">
        <f t="shared" ref="K11:L13" si="2">IF(SUM(K14,K17,K20,K23,K26,K29,K32,K35,K38,K41,K44,K47,K50,K53,K56,K59,K62,K65,K68,)=0,"-",SUM(K14,K17,K20,K23,K26,K29,K32,K35,K38,K41,K44,K47,K50,K53,K56,K59,K62,K65,K68,))</f>
        <v>148</v>
      </c>
      <c r="L11" s="453">
        <f t="shared" si="2"/>
        <v>34</v>
      </c>
    </row>
    <row r="12" spans="1:12" s="114" customFormat="1" ht="13.5" customHeight="1" x14ac:dyDescent="0.2">
      <c r="A12" s="650"/>
      <c r="B12" s="461" t="s">
        <v>229</v>
      </c>
      <c r="C12" s="455">
        <f t="shared" si="1"/>
        <v>6895</v>
      </c>
      <c r="D12" s="455">
        <f t="shared" si="1"/>
        <v>529</v>
      </c>
      <c r="E12" s="455">
        <f t="shared" si="1"/>
        <v>36</v>
      </c>
      <c r="F12" s="455">
        <f t="shared" si="1"/>
        <v>10</v>
      </c>
      <c r="G12" s="455">
        <f t="shared" si="1"/>
        <v>1</v>
      </c>
      <c r="H12" s="455">
        <f t="shared" si="1"/>
        <v>1</v>
      </c>
      <c r="I12" s="455">
        <f t="shared" si="1"/>
        <v>2</v>
      </c>
      <c r="J12" s="455">
        <f t="shared" si="1"/>
        <v>360</v>
      </c>
      <c r="K12" s="455">
        <f t="shared" si="2"/>
        <v>103</v>
      </c>
      <c r="L12" s="455">
        <f t="shared" si="2"/>
        <v>18</v>
      </c>
    </row>
    <row r="13" spans="1:12" s="114" customFormat="1" ht="13.5" customHeight="1" x14ac:dyDescent="0.2">
      <c r="A13" s="651"/>
      <c r="B13" s="462" t="s">
        <v>230</v>
      </c>
      <c r="C13" s="458">
        <f t="shared" si="1"/>
        <v>7311</v>
      </c>
      <c r="D13" s="458">
        <f t="shared" si="1"/>
        <v>394</v>
      </c>
      <c r="E13" s="458">
        <f t="shared" si="1"/>
        <v>36</v>
      </c>
      <c r="F13" s="458">
        <f t="shared" si="1"/>
        <v>6</v>
      </c>
      <c r="G13" s="458">
        <f t="shared" si="1"/>
        <v>1</v>
      </c>
      <c r="H13" s="458">
        <f t="shared" si="1"/>
        <v>1</v>
      </c>
      <c r="I13" s="458">
        <f t="shared" si="1"/>
        <v>2</v>
      </c>
      <c r="J13" s="458">
        <f t="shared" si="1"/>
        <v>289</v>
      </c>
      <c r="K13" s="458">
        <f t="shared" si="2"/>
        <v>45</v>
      </c>
      <c r="L13" s="458">
        <f t="shared" si="2"/>
        <v>16</v>
      </c>
    </row>
    <row r="14" spans="1:12" s="114" customFormat="1" ht="13.5" customHeight="1" x14ac:dyDescent="0.2">
      <c r="A14" s="632" t="s">
        <v>370</v>
      </c>
      <c r="B14" s="275" t="s">
        <v>1</v>
      </c>
      <c r="C14" s="206">
        <f>IF(SUM(C15:C16)=0,"-",SUM(C15:C16))</f>
        <v>4863</v>
      </c>
      <c r="D14" s="206">
        <f t="shared" ref="D14:L14" si="3">IF(SUM(D15:D16)=0,"-",SUM(D15:D16))</f>
        <v>266</v>
      </c>
      <c r="E14" s="206">
        <f t="shared" si="3"/>
        <v>14</v>
      </c>
      <c r="F14" s="206">
        <f t="shared" si="3"/>
        <v>7</v>
      </c>
      <c r="G14" s="206" t="str">
        <f t="shared" si="3"/>
        <v>-</v>
      </c>
      <c r="H14" s="206" t="str">
        <f t="shared" si="3"/>
        <v>-</v>
      </c>
      <c r="I14" s="206">
        <f t="shared" si="3"/>
        <v>1</v>
      </c>
      <c r="J14" s="206">
        <f t="shared" si="3"/>
        <v>213</v>
      </c>
      <c r="K14" s="206">
        <f t="shared" si="3"/>
        <v>31</v>
      </c>
      <c r="L14" s="206" t="str">
        <f t="shared" si="3"/>
        <v>-</v>
      </c>
    </row>
    <row r="15" spans="1:12" s="114" customFormat="1" ht="13.5" customHeight="1" x14ac:dyDescent="0.2">
      <c r="A15" s="633"/>
      <c r="B15" s="279" t="s">
        <v>229</v>
      </c>
      <c r="C15" s="256">
        <v>2215</v>
      </c>
      <c r="D15" s="256">
        <v>164</v>
      </c>
      <c r="E15" s="256">
        <v>6</v>
      </c>
      <c r="F15" s="256">
        <v>5</v>
      </c>
      <c r="G15" s="256" t="s">
        <v>391</v>
      </c>
      <c r="H15" s="256" t="s">
        <v>391</v>
      </c>
      <c r="I15" s="256">
        <v>1</v>
      </c>
      <c r="J15" s="256">
        <v>125</v>
      </c>
      <c r="K15" s="256">
        <v>27</v>
      </c>
      <c r="L15" s="256" t="s">
        <v>391</v>
      </c>
    </row>
    <row r="16" spans="1:12" s="114" customFormat="1" ht="13.5" customHeight="1" x14ac:dyDescent="0.2">
      <c r="A16" s="634"/>
      <c r="B16" s="277" t="s">
        <v>230</v>
      </c>
      <c r="C16" s="253">
        <v>2648</v>
      </c>
      <c r="D16" s="253">
        <v>102</v>
      </c>
      <c r="E16" s="253">
        <v>8</v>
      </c>
      <c r="F16" s="253">
        <v>2</v>
      </c>
      <c r="G16" s="253" t="s">
        <v>391</v>
      </c>
      <c r="H16" s="253" t="s">
        <v>391</v>
      </c>
      <c r="I16" s="253" t="s">
        <v>391</v>
      </c>
      <c r="J16" s="253">
        <v>88</v>
      </c>
      <c r="K16" s="253">
        <v>4</v>
      </c>
      <c r="L16" s="253" t="s">
        <v>391</v>
      </c>
    </row>
    <row r="17" spans="1:12" s="114" customFormat="1" ht="13.5" customHeight="1" x14ac:dyDescent="0.2">
      <c r="A17" s="632" t="s">
        <v>371</v>
      </c>
      <c r="B17" s="275" t="s">
        <v>1</v>
      </c>
      <c r="C17" s="206">
        <f>IF(SUM(C18:C19)=0,"-",SUM(C18:C19))</f>
        <v>1438</v>
      </c>
      <c r="D17" s="206">
        <f t="shared" ref="D17:L17" si="4">IF(SUM(D18:D19)=0,"-",SUM(D18:D19))</f>
        <v>87</v>
      </c>
      <c r="E17" s="206">
        <f t="shared" si="4"/>
        <v>1</v>
      </c>
      <c r="F17" s="206">
        <f t="shared" si="4"/>
        <v>2</v>
      </c>
      <c r="G17" s="206">
        <f t="shared" si="4"/>
        <v>2</v>
      </c>
      <c r="H17" s="206">
        <f t="shared" si="4"/>
        <v>2</v>
      </c>
      <c r="I17" s="206" t="str">
        <f t="shared" si="4"/>
        <v>-</v>
      </c>
      <c r="J17" s="206">
        <f t="shared" si="4"/>
        <v>50</v>
      </c>
      <c r="K17" s="206" t="str">
        <f t="shared" si="4"/>
        <v>-</v>
      </c>
      <c r="L17" s="206">
        <f t="shared" si="4"/>
        <v>34</v>
      </c>
    </row>
    <row r="18" spans="1:12" s="114" customFormat="1" ht="13.5" customHeight="1" x14ac:dyDescent="0.2">
      <c r="A18" s="633"/>
      <c r="B18" s="279" t="s">
        <v>229</v>
      </c>
      <c r="C18" s="256">
        <v>697</v>
      </c>
      <c r="D18" s="256">
        <v>49</v>
      </c>
      <c r="E18" s="256">
        <v>1</v>
      </c>
      <c r="F18" s="256">
        <v>1</v>
      </c>
      <c r="G18" s="256">
        <v>1</v>
      </c>
      <c r="H18" s="256">
        <v>1</v>
      </c>
      <c r="I18" s="256" t="s">
        <v>391</v>
      </c>
      <c r="J18" s="256">
        <v>29</v>
      </c>
      <c r="K18" s="256" t="s">
        <v>391</v>
      </c>
      <c r="L18" s="256">
        <v>18</v>
      </c>
    </row>
    <row r="19" spans="1:12" s="114" customFormat="1" ht="13.5" customHeight="1" x14ac:dyDescent="0.2">
      <c r="A19" s="634"/>
      <c r="B19" s="277" t="s">
        <v>230</v>
      </c>
      <c r="C19" s="253">
        <v>741</v>
      </c>
      <c r="D19" s="253">
        <v>38</v>
      </c>
      <c r="E19" s="253" t="s">
        <v>391</v>
      </c>
      <c r="F19" s="253">
        <v>1</v>
      </c>
      <c r="G19" s="253">
        <v>1</v>
      </c>
      <c r="H19" s="253">
        <v>1</v>
      </c>
      <c r="I19" s="253" t="s">
        <v>391</v>
      </c>
      <c r="J19" s="253">
        <v>21</v>
      </c>
      <c r="K19" s="253" t="s">
        <v>391</v>
      </c>
      <c r="L19" s="253">
        <v>16</v>
      </c>
    </row>
    <row r="20" spans="1:12" s="114" customFormat="1" ht="13.5" customHeight="1" x14ac:dyDescent="0.2">
      <c r="A20" s="632" t="s">
        <v>372</v>
      </c>
      <c r="B20" s="275" t="s">
        <v>1</v>
      </c>
      <c r="C20" s="206">
        <f>IF(SUM(C21:C22)=0,"-",SUM(C21:C22))</f>
        <v>301</v>
      </c>
      <c r="D20" s="206">
        <f t="shared" ref="D20:L20" si="5">IF(SUM(D21:D22)=0,"-",SUM(D21:D22))</f>
        <v>16</v>
      </c>
      <c r="E20" s="206">
        <f t="shared" si="5"/>
        <v>2</v>
      </c>
      <c r="F20" s="206" t="str">
        <f t="shared" si="5"/>
        <v>-</v>
      </c>
      <c r="G20" s="206" t="str">
        <f t="shared" si="5"/>
        <v>-</v>
      </c>
      <c r="H20" s="206" t="str">
        <f t="shared" si="5"/>
        <v>-</v>
      </c>
      <c r="I20" s="206" t="str">
        <f t="shared" si="5"/>
        <v>-</v>
      </c>
      <c r="J20" s="206">
        <f t="shared" si="5"/>
        <v>12</v>
      </c>
      <c r="K20" s="206">
        <f t="shared" si="5"/>
        <v>2</v>
      </c>
      <c r="L20" s="206" t="str">
        <f t="shared" si="5"/>
        <v>-</v>
      </c>
    </row>
    <row r="21" spans="1:12" s="114" customFormat="1" ht="13.5" customHeight="1" x14ac:dyDescent="0.2">
      <c r="A21" s="633"/>
      <c r="B21" s="279" t="s">
        <v>229</v>
      </c>
      <c r="C21" s="256">
        <v>150</v>
      </c>
      <c r="D21" s="256">
        <v>7</v>
      </c>
      <c r="E21" s="256">
        <v>1</v>
      </c>
      <c r="F21" s="256" t="s">
        <v>391</v>
      </c>
      <c r="G21" s="256" t="s">
        <v>391</v>
      </c>
      <c r="H21" s="256" t="s">
        <v>391</v>
      </c>
      <c r="I21" s="256" t="s">
        <v>391</v>
      </c>
      <c r="J21" s="256">
        <v>4</v>
      </c>
      <c r="K21" s="256">
        <v>2</v>
      </c>
      <c r="L21" s="256" t="s">
        <v>391</v>
      </c>
    </row>
    <row r="22" spans="1:12" s="114" customFormat="1" ht="13.5" customHeight="1" x14ac:dyDescent="0.2">
      <c r="A22" s="634"/>
      <c r="B22" s="277" t="s">
        <v>230</v>
      </c>
      <c r="C22" s="253">
        <v>151</v>
      </c>
      <c r="D22" s="253">
        <v>9</v>
      </c>
      <c r="E22" s="253">
        <v>1</v>
      </c>
      <c r="F22" s="253" t="s">
        <v>391</v>
      </c>
      <c r="G22" s="253" t="s">
        <v>391</v>
      </c>
      <c r="H22" s="253" t="s">
        <v>391</v>
      </c>
      <c r="I22" s="253" t="s">
        <v>391</v>
      </c>
      <c r="J22" s="253">
        <v>8</v>
      </c>
      <c r="K22" s="253" t="s">
        <v>391</v>
      </c>
      <c r="L22" s="253" t="s">
        <v>391</v>
      </c>
    </row>
    <row r="23" spans="1:12" s="114" customFormat="1" ht="13.5" customHeight="1" x14ac:dyDescent="0.2">
      <c r="A23" s="632" t="s">
        <v>373</v>
      </c>
      <c r="B23" s="275" t="s">
        <v>1</v>
      </c>
      <c r="C23" s="206">
        <f>IF(SUM(C24:C25)=0,"-",SUM(C24:C25))</f>
        <v>355</v>
      </c>
      <c r="D23" s="206">
        <f t="shared" ref="D23:L23" si="6">IF(SUM(D24:D25)=0,"-",SUM(D24:D25))</f>
        <v>15</v>
      </c>
      <c r="E23" s="206">
        <f t="shared" si="6"/>
        <v>4</v>
      </c>
      <c r="F23" s="206" t="str">
        <f t="shared" si="6"/>
        <v>-</v>
      </c>
      <c r="G23" s="206" t="str">
        <f t="shared" si="6"/>
        <v>-</v>
      </c>
      <c r="H23" s="206" t="str">
        <f t="shared" si="6"/>
        <v>-</v>
      </c>
      <c r="I23" s="206" t="str">
        <f t="shared" si="6"/>
        <v>-</v>
      </c>
      <c r="J23" s="206">
        <f t="shared" si="6"/>
        <v>11</v>
      </c>
      <c r="K23" s="206" t="str">
        <f t="shared" si="6"/>
        <v>-</v>
      </c>
      <c r="L23" s="206" t="str">
        <f t="shared" si="6"/>
        <v>-</v>
      </c>
    </row>
    <row r="24" spans="1:12" s="114" customFormat="1" ht="13.5" customHeight="1" x14ac:dyDescent="0.2">
      <c r="A24" s="633"/>
      <c r="B24" s="279" t="s">
        <v>229</v>
      </c>
      <c r="C24" s="256">
        <v>175</v>
      </c>
      <c r="D24" s="256">
        <v>9</v>
      </c>
      <c r="E24" s="256">
        <v>4</v>
      </c>
      <c r="F24" s="256" t="s">
        <v>391</v>
      </c>
      <c r="G24" s="256" t="s">
        <v>391</v>
      </c>
      <c r="H24" s="256" t="s">
        <v>391</v>
      </c>
      <c r="I24" s="256" t="s">
        <v>391</v>
      </c>
      <c r="J24" s="256">
        <v>5</v>
      </c>
      <c r="K24" s="256" t="s">
        <v>391</v>
      </c>
      <c r="L24" s="256" t="s">
        <v>391</v>
      </c>
    </row>
    <row r="25" spans="1:12" s="114" customFormat="1" ht="13.5" customHeight="1" x14ac:dyDescent="0.2">
      <c r="A25" s="634"/>
      <c r="B25" s="277" t="s">
        <v>230</v>
      </c>
      <c r="C25" s="253">
        <v>180</v>
      </c>
      <c r="D25" s="253">
        <v>6</v>
      </c>
      <c r="E25" s="253" t="s">
        <v>391</v>
      </c>
      <c r="F25" s="253" t="s">
        <v>391</v>
      </c>
      <c r="G25" s="253" t="s">
        <v>391</v>
      </c>
      <c r="H25" s="253" t="s">
        <v>391</v>
      </c>
      <c r="I25" s="253" t="s">
        <v>391</v>
      </c>
      <c r="J25" s="253">
        <v>6</v>
      </c>
      <c r="K25" s="253" t="s">
        <v>391</v>
      </c>
      <c r="L25" s="253" t="s">
        <v>391</v>
      </c>
    </row>
    <row r="26" spans="1:12" s="114" customFormat="1" ht="13.5" customHeight="1" x14ac:dyDescent="0.2">
      <c r="A26" s="632" t="s">
        <v>374</v>
      </c>
      <c r="B26" s="275" t="s">
        <v>1</v>
      </c>
      <c r="C26" s="206">
        <f>IF(SUM(C27:C28)=0,"-",SUM(C27:C28))</f>
        <v>248</v>
      </c>
      <c r="D26" s="206">
        <f t="shared" ref="D26:L26" si="7">IF(SUM(D27:D28)=0,"-",SUM(D27:D28))</f>
        <v>15</v>
      </c>
      <c r="E26" s="206">
        <f t="shared" si="7"/>
        <v>2</v>
      </c>
      <c r="F26" s="206" t="str">
        <f t="shared" si="7"/>
        <v>-</v>
      </c>
      <c r="G26" s="206" t="str">
        <f t="shared" si="7"/>
        <v>-</v>
      </c>
      <c r="H26" s="206" t="str">
        <f t="shared" si="7"/>
        <v>-</v>
      </c>
      <c r="I26" s="206" t="str">
        <f t="shared" si="7"/>
        <v>-</v>
      </c>
      <c r="J26" s="206">
        <f t="shared" si="7"/>
        <v>8</v>
      </c>
      <c r="K26" s="206">
        <f t="shared" si="7"/>
        <v>5</v>
      </c>
      <c r="L26" s="206" t="str">
        <f t="shared" si="7"/>
        <v>-</v>
      </c>
    </row>
    <row r="27" spans="1:12" s="114" customFormat="1" ht="13.5" customHeight="1" x14ac:dyDescent="0.2">
      <c r="A27" s="633"/>
      <c r="B27" s="279" t="s">
        <v>229</v>
      </c>
      <c r="C27" s="256">
        <v>127</v>
      </c>
      <c r="D27" s="256">
        <v>8</v>
      </c>
      <c r="E27" s="256" t="s">
        <v>391</v>
      </c>
      <c r="F27" s="256" t="s">
        <v>391</v>
      </c>
      <c r="G27" s="256" t="s">
        <v>391</v>
      </c>
      <c r="H27" s="256" t="s">
        <v>391</v>
      </c>
      <c r="I27" s="256" t="s">
        <v>391</v>
      </c>
      <c r="J27" s="256">
        <v>5</v>
      </c>
      <c r="K27" s="256">
        <v>3</v>
      </c>
      <c r="L27" s="256" t="s">
        <v>391</v>
      </c>
    </row>
    <row r="28" spans="1:12" s="114" customFormat="1" ht="13.5" customHeight="1" x14ac:dyDescent="0.2">
      <c r="A28" s="634"/>
      <c r="B28" s="277" t="s">
        <v>230</v>
      </c>
      <c r="C28" s="253">
        <v>121</v>
      </c>
      <c r="D28" s="253">
        <v>7</v>
      </c>
      <c r="E28" s="253">
        <v>2</v>
      </c>
      <c r="F28" s="253" t="s">
        <v>391</v>
      </c>
      <c r="G28" s="253" t="s">
        <v>391</v>
      </c>
      <c r="H28" s="253" t="s">
        <v>391</v>
      </c>
      <c r="I28" s="253" t="s">
        <v>391</v>
      </c>
      <c r="J28" s="253">
        <v>3</v>
      </c>
      <c r="K28" s="253">
        <v>2</v>
      </c>
      <c r="L28" s="253" t="s">
        <v>391</v>
      </c>
    </row>
    <row r="29" spans="1:12" s="114" customFormat="1" ht="13.5" customHeight="1" x14ac:dyDescent="0.2">
      <c r="A29" s="632" t="s">
        <v>375</v>
      </c>
      <c r="B29" s="275" t="s">
        <v>1</v>
      </c>
      <c r="C29" s="206">
        <f>IF(SUM(C30:C31)=0,"-",SUM(C30:C31))</f>
        <v>322</v>
      </c>
      <c r="D29" s="206">
        <f t="shared" ref="D29:L29" si="8">IF(SUM(D30:D31)=0,"-",SUM(D30:D31))</f>
        <v>32</v>
      </c>
      <c r="E29" s="206">
        <f t="shared" si="8"/>
        <v>2</v>
      </c>
      <c r="F29" s="206" t="str">
        <f t="shared" si="8"/>
        <v>-</v>
      </c>
      <c r="G29" s="206" t="str">
        <f t="shared" si="8"/>
        <v>-</v>
      </c>
      <c r="H29" s="206" t="str">
        <f t="shared" si="8"/>
        <v>-</v>
      </c>
      <c r="I29" s="206" t="str">
        <f t="shared" si="8"/>
        <v>-</v>
      </c>
      <c r="J29" s="206">
        <f t="shared" si="8"/>
        <v>20</v>
      </c>
      <c r="K29" s="206">
        <f t="shared" si="8"/>
        <v>10</v>
      </c>
      <c r="L29" s="206" t="str">
        <f t="shared" si="8"/>
        <v>-</v>
      </c>
    </row>
    <row r="30" spans="1:12" s="114" customFormat="1" ht="13.5" customHeight="1" x14ac:dyDescent="0.2">
      <c r="A30" s="633"/>
      <c r="B30" s="279" t="s">
        <v>229</v>
      </c>
      <c r="C30" s="256">
        <v>188</v>
      </c>
      <c r="D30" s="256">
        <v>22</v>
      </c>
      <c r="E30" s="256">
        <v>2</v>
      </c>
      <c r="F30" s="256" t="s">
        <v>391</v>
      </c>
      <c r="G30" s="256" t="s">
        <v>391</v>
      </c>
      <c r="H30" s="256" t="s">
        <v>391</v>
      </c>
      <c r="I30" s="256" t="s">
        <v>391</v>
      </c>
      <c r="J30" s="256">
        <v>11</v>
      </c>
      <c r="K30" s="256">
        <v>9</v>
      </c>
      <c r="L30" s="256" t="s">
        <v>391</v>
      </c>
    </row>
    <row r="31" spans="1:12" s="114" customFormat="1" ht="13.5" customHeight="1" x14ac:dyDescent="0.2">
      <c r="A31" s="634"/>
      <c r="B31" s="277" t="s">
        <v>230</v>
      </c>
      <c r="C31" s="253">
        <v>134</v>
      </c>
      <c r="D31" s="253">
        <v>10</v>
      </c>
      <c r="E31" s="253" t="s">
        <v>391</v>
      </c>
      <c r="F31" s="253" t="s">
        <v>391</v>
      </c>
      <c r="G31" s="253" t="s">
        <v>391</v>
      </c>
      <c r="H31" s="253" t="s">
        <v>391</v>
      </c>
      <c r="I31" s="253" t="s">
        <v>391</v>
      </c>
      <c r="J31" s="253">
        <v>9</v>
      </c>
      <c r="K31" s="253">
        <v>1</v>
      </c>
      <c r="L31" s="253" t="s">
        <v>391</v>
      </c>
    </row>
    <row r="32" spans="1:12" s="114" customFormat="1" ht="13.5" customHeight="1" x14ac:dyDescent="0.2">
      <c r="A32" s="632" t="s">
        <v>376</v>
      </c>
      <c r="B32" s="275" t="s">
        <v>1</v>
      </c>
      <c r="C32" s="206">
        <f>IF(SUM(C33:C34)=0,"-",SUM(C33:C34))</f>
        <v>620</v>
      </c>
      <c r="D32" s="206">
        <f t="shared" ref="D32:L32" si="9">IF(SUM(D33:D34)=0,"-",SUM(D33:D34))</f>
        <v>30</v>
      </c>
      <c r="E32" s="206" t="str">
        <f t="shared" si="9"/>
        <v>-</v>
      </c>
      <c r="F32" s="206">
        <f t="shared" si="9"/>
        <v>1</v>
      </c>
      <c r="G32" s="206" t="str">
        <f t="shared" si="9"/>
        <v>-</v>
      </c>
      <c r="H32" s="206" t="str">
        <f t="shared" si="9"/>
        <v>-</v>
      </c>
      <c r="I32" s="206" t="str">
        <f t="shared" si="9"/>
        <v>-</v>
      </c>
      <c r="J32" s="206">
        <f t="shared" si="9"/>
        <v>28</v>
      </c>
      <c r="K32" s="206">
        <f t="shared" si="9"/>
        <v>1</v>
      </c>
      <c r="L32" s="206" t="str">
        <f t="shared" si="9"/>
        <v>-</v>
      </c>
    </row>
    <row r="33" spans="1:12" s="114" customFormat="1" ht="13.5" customHeight="1" x14ac:dyDescent="0.2">
      <c r="A33" s="633"/>
      <c r="B33" s="279" t="s">
        <v>229</v>
      </c>
      <c r="C33" s="256">
        <v>334</v>
      </c>
      <c r="D33" s="256">
        <v>21</v>
      </c>
      <c r="E33" s="256" t="s">
        <v>391</v>
      </c>
      <c r="F33" s="256">
        <v>1</v>
      </c>
      <c r="G33" s="256" t="s">
        <v>391</v>
      </c>
      <c r="H33" s="256" t="s">
        <v>391</v>
      </c>
      <c r="I33" s="256" t="s">
        <v>391</v>
      </c>
      <c r="J33" s="256">
        <v>19</v>
      </c>
      <c r="K33" s="256">
        <v>1</v>
      </c>
      <c r="L33" s="256" t="s">
        <v>391</v>
      </c>
    </row>
    <row r="34" spans="1:12" s="114" customFormat="1" ht="13.5" customHeight="1" x14ac:dyDescent="0.2">
      <c r="A34" s="634"/>
      <c r="B34" s="277" t="s">
        <v>230</v>
      </c>
      <c r="C34" s="253">
        <v>286</v>
      </c>
      <c r="D34" s="253">
        <v>9</v>
      </c>
      <c r="E34" s="253" t="s">
        <v>391</v>
      </c>
      <c r="F34" s="253" t="s">
        <v>391</v>
      </c>
      <c r="G34" s="253" t="s">
        <v>391</v>
      </c>
      <c r="H34" s="253" t="s">
        <v>391</v>
      </c>
      <c r="I34" s="253" t="s">
        <v>391</v>
      </c>
      <c r="J34" s="253">
        <v>9</v>
      </c>
      <c r="K34" s="253" t="s">
        <v>391</v>
      </c>
      <c r="L34" s="253" t="s">
        <v>391</v>
      </c>
    </row>
    <row r="35" spans="1:12" s="114" customFormat="1" ht="13.5" customHeight="1" x14ac:dyDescent="0.2">
      <c r="A35" s="632" t="s">
        <v>377</v>
      </c>
      <c r="B35" s="275" t="s">
        <v>1</v>
      </c>
      <c r="C35" s="206">
        <f>IF(SUM(C36:C37)=0,"-",SUM(C36:C37))</f>
        <v>1082</v>
      </c>
      <c r="D35" s="206">
        <f t="shared" ref="D35:L35" si="10">IF(SUM(D36:D37)=0,"-",SUM(D36:D37))</f>
        <v>60</v>
      </c>
      <c r="E35" s="206">
        <f t="shared" si="10"/>
        <v>23</v>
      </c>
      <c r="F35" s="206" t="str">
        <f t="shared" si="10"/>
        <v>-</v>
      </c>
      <c r="G35" s="206" t="str">
        <f t="shared" si="10"/>
        <v>-</v>
      </c>
      <c r="H35" s="206" t="str">
        <f t="shared" si="10"/>
        <v>-</v>
      </c>
      <c r="I35" s="206">
        <f t="shared" si="10"/>
        <v>2</v>
      </c>
      <c r="J35" s="206">
        <f t="shared" si="10"/>
        <v>27</v>
      </c>
      <c r="K35" s="206">
        <f t="shared" si="10"/>
        <v>8</v>
      </c>
      <c r="L35" s="206" t="str">
        <f t="shared" si="10"/>
        <v>-</v>
      </c>
    </row>
    <row r="36" spans="1:12" s="114" customFormat="1" ht="13.5" customHeight="1" x14ac:dyDescent="0.2">
      <c r="A36" s="633"/>
      <c r="B36" s="279" t="s">
        <v>229</v>
      </c>
      <c r="C36" s="256">
        <v>541</v>
      </c>
      <c r="D36" s="256">
        <v>27</v>
      </c>
      <c r="E36" s="256">
        <v>9</v>
      </c>
      <c r="F36" s="256" t="s">
        <v>391</v>
      </c>
      <c r="G36" s="256" t="s">
        <v>391</v>
      </c>
      <c r="H36" s="256" t="s">
        <v>391</v>
      </c>
      <c r="I36" s="256">
        <v>1</v>
      </c>
      <c r="J36" s="256">
        <v>11</v>
      </c>
      <c r="K36" s="256">
        <v>6</v>
      </c>
      <c r="L36" s="256" t="s">
        <v>391</v>
      </c>
    </row>
    <row r="37" spans="1:12" s="114" customFormat="1" ht="13.5" customHeight="1" x14ac:dyDescent="0.2">
      <c r="A37" s="634"/>
      <c r="B37" s="277" t="s">
        <v>230</v>
      </c>
      <c r="C37" s="253">
        <v>541</v>
      </c>
      <c r="D37" s="253">
        <v>33</v>
      </c>
      <c r="E37" s="253">
        <v>14</v>
      </c>
      <c r="F37" s="253" t="s">
        <v>391</v>
      </c>
      <c r="G37" s="253" t="s">
        <v>391</v>
      </c>
      <c r="H37" s="253" t="s">
        <v>391</v>
      </c>
      <c r="I37" s="253">
        <v>1</v>
      </c>
      <c r="J37" s="253">
        <v>16</v>
      </c>
      <c r="K37" s="253">
        <v>2</v>
      </c>
      <c r="L37" s="253" t="s">
        <v>391</v>
      </c>
    </row>
    <row r="38" spans="1:12" s="114" customFormat="1" ht="13.5" customHeight="1" x14ac:dyDescent="0.2">
      <c r="A38" s="632" t="s">
        <v>389</v>
      </c>
      <c r="B38" s="275" t="s">
        <v>1</v>
      </c>
      <c r="C38" s="206">
        <f>IF(SUM(C39:C40)=0,"-",SUM(C39:C40))</f>
        <v>369</v>
      </c>
      <c r="D38" s="206">
        <f t="shared" ref="D38:L38" si="11">IF(SUM(D39:D40)=0,"-",SUM(D39:D40))</f>
        <v>22</v>
      </c>
      <c r="E38" s="206" t="str">
        <f t="shared" si="11"/>
        <v>-</v>
      </c>
      <c r="F38" s="206">
        <f t="shared" si="11"/>
        <v>1</v>
      </c>
      <c r="G38" s="206" t="str">
        <f t="shared" si="11"/>
        <v>-</v>
      </c>
      <c r="H38" s="206" t="str">
        <f t="shared" si="11"/>
        <v>-</v>
      </c>
      <c r="I38" s="206" t="str">
        <f t="shared" si="11"/>
        <v>-</v>
      </c>
      <c r="J38" s="206">
        <f t="shared" si="11"/>
        <v>19</v>
      </c>
      <c r="K38" s="206">
        <f t="shared" si="11"/>
        <v>2</v>
      </c>
      <c r="L38" s="206" t="str">
        <f t="shared" si="11"/>
        <v>-</v>
      </c>
    </row>
    <row r="39" spans="1:12" s="114" customFormat="1" ht="13.5" customHeight="1" x14ac:dyDescent="0.2">
      <c r="A39" s="633"/>
      <c r="B39" s="279" t="s">
        <v>229</v>
      </c>
      <c r="C39" s="256">
        <v>179</v>
      </c>
      <c r="D39" s="256">
        <v>13</v>
      </c>
      <c r="E39" s="256" t="s">
        <v>391</v>
      </c>
      <c r="F39" s="256">
        <v>1</v>
      </c>
      <c r="G39" s="256" t="s">
        <v>391</v>
      </c>
      <c r="H39" s="256" t="s">
        <v>391</v>
      </c>
      <c r="I39" s="256" t="s">
        <v>391</v>
      </c>
      <c r="J39" s="256">
        <v>11</v>
      </c>
      <c r="K39" s="256">
        <v>1</v>
      </c>
      <c r="L39" s="256" t="s">
        <v>391</v>
      </c>
    </row>
    <row r="40" spans="1:12" s="114" customFormat="1" ht="13.5" customHeight="1" x14ac:dyDescent="0.2">
      <c r="A40" s="634"/>
      <c r="B40" s="277" t="s">
        <v>230</v>
      </c>
      <c r="C40" s="253">
        <v>190</v>
      </c>
      <c r="D40" s="253">
        <v>9</v>
      </c>
      <c r="E40" s="253" t="s">
        <v>391</v>
      </c>
      <c r="F40" s="253" t="s">
        <v>391</v>
      </c>
      <c r="G40" s="253" t="s">
        <v>391</v>
      </c>
      <c r="H40" s="253" t="s">
        <v>391</v>
      </c>
      <c r="I40" s="253" t="s">
        <v>391</v>
      </c>
      <c r="J40" s="253">
        <v>8</v>
      </c>
      <c r="K40" s="253">
        <v>1</v>
      </c>
      <c r="L40" s="253" t="s">
        <v>391</v>
      </c>
    </row>
    <row r="41" spans="1:12" s="114" customFormat="1" ht="13.5" customHeight="1" x14ac:dyDescent="0.2">
      <c r="A41" s="632" t="s">
        <v>378</v>
      </c>
      <c r="B41" s="275" t="s">
        <v>1</v>
      </c>
      <c r="C41" s="206">
        <f>IF(SUM(C42:C43)=0,"-",SUM(C42:C43))</f>
        <v>362</v>
      </c>
      <c r="D41" s="206">
        <f t="shared" ref="D41:L41" si="12">IF(SUM(D42:D43)=0,"-",SUM(D42:D43))</f>
        <v>31</v>
      </c>
      <c r="E41" s="206">
        <f t="shared" si="12"/>
        <v>1</v>
      </c>
      <c r="F41" s="206" t="str">
        <f t="shared" si="12"/>
        <v>-</v>
      </c>
      <c r="G41" s="206" t="str">
        <f t="shared" si="12"/>
        <v>-</v>
      </c>
      <c r="H41" s="206" t="str">
        <f t="shared" si="12"/>
        <v>-</v>
      </c>
      <c r="I41" s="206" t="str">
        <f t="shared" si="12"/>
        <v>-</v>
      </c>
      <c r="J41" s="206">
        <f t="shared" si="12"/>
        <v>25</v>
      </c>
      <c r="K41" s="206">
        <f t="shared" si="12"/>
        <v>5</v>
      </c>
      <c r="L41" s="206" t="str">
        <f t="shared" si="12"/>
        <v>-</v>
      </c>
    </row>
    <row r="42" spans="1:12" s="114" customFormat="1" ht="13.5" customHeight="1" x14ac:dyDescent="0.2">
      <c r="A42" s="633"/>
      <c r="B42" s="279" t="s">
        <v>229</v>
      </c>
      <c r="C42" s="256">
        <v>190</v>
      </c>
      <c r="D42" s="256">
        <v>14</v>
      </c>
      <c r="E42" s="256">
        <v>1</v>
      </c>
      <c r="F42" s="256" t="s">
        <v>391</v>
      </c>
      <c r="G42" s="256" t="s">
        <v>391</v>
      </c>
      <c r="H42" s="256" t="s">
        <v>391</v>
      </c>
      <c r="I42" s="256" t="s">
        <v>391</v>
      </c>
      <c r="J42" s="256">
        <v>9</v>
      </c>
      <c r="K42" s="256">
        <v>4</v>
      </c>
      <c r="L42" s="256" t="s">
        <v>391</v>
      </c>
    </row>
    <row r="43" spans="1:12" s="114" customFormat="1" ht="13.5" customHeight="1" x14ac:dyDescent="0.2">
      <c r="A43" s="634"/>
      <c r="B43" s="277" t="s">
        <v>230</v>
      </c>
      <c r="C43" s="253">
        <v>172</v>
      </c>
      <c r="D43" s="253">
        <v>17</v>
      </c>
      <c r="E43" s="253" t="s">
        <v>391</v>
      </c>
      <c r="F43" s="253" t="s">
        <v>391</v>
      </c>
      <c r="G43" s="253" t="s">
        <v>391</v>
      </c>
      <c r="H43" s="253" t="s">
        <v>391</v>
      </c>
      <c r="I43" s="253" t="s">
        <v>391</v>
      </c>
      <c r="J43" s="253">
        <v>16</v>
      </c>
      <c r="K43" s="253">
        <v>1</v>
      </c>
      <c r="L43" s="253" t="s">
        <v>391</v>
      </c>
    </row>
    <row r="44" spans="1:12" s="114" customFormat="1" ht="13.5" customHeight="1" x14ac:dyDescent="0.2">
      <c r="A44" s="632" t="s">
        <v>379</v>
      </c>
      <c r="B44" s="275" t="s">
        <v>1</v>
      </c>
      <c r="C44" s="206">
        <f>IF(SUM(C45:C46)=0,"-",SUM(C45:C46))</f>
        <v>364</v>
      </c>
      <c r="D44" s="206">
        <f t="shared" ref="D44:L44" si="13">IF(SUM(D45:D46)=0,"-",SUM(D45:D46))</f>
        <v>33</v>
      </c>
      <c r="E44" s="206">
        <f t="shared" si="13"/>
        <v>1</v>
      </c>
      <c r="F44" s="206" t="str">
        <f t="shared" si="13"/>
        <v>-</v>
      </c>
      <c r="G44" s="206" t="str">
        <f t="shared" si="13"/>
        <v>-</v>
      </c>
      <c r="H44" s="206" t="str">
        <f t="shared" si="13"/>
        <v>-</v>
      </c>
      <c r="I44" s="206" t="str">
        <f t="shared" si="13"/>
        <v>-</v>
      </c>
      <c r="J44" s="206">
        <f t="shared" si="13"/>
        <v>26</v>
      </c>
      <c r="K44" s="206">
        <f t="shared" si="13"/>
        <v>6</v>
      </c>
      <c r="L44" s="206" t="str">
        <f t="shared" si="13"/>
        <v>-</v>
      </c>
    </row>
    <row r="45" spans="1:12" s="114" customFormat="1" ht="13.5" customHeight="1" x14ac:dyDescent="0.2">
      <c r="A45" s="633"/>
      <c r="B45" s="279" t="s">
        <v>229</v>
      </c>
      <c r="C45" s="256">
        <v>177</v>
      </c>
      <c r="D45" s="256">
        <v>23</v>
      </c>
      <c r="E45" s="256">
        <v>1</v>
      </c>
      <c r="F45" s="256" t="s">
        <v>391</v>
      </c>
      <c r="G45" s="256" t="s">
        <v>391</v>
      </c>
      <c r="H45" s="256" t="s">
        <v>391</v>
      </c>
      <c r="I45" s="256" t="s">
        <v>391</v>
      </c>
      <c r="J45" s="256">
        <v>18</v>
      </c>
      <c r="K45" s="256">
        <v>4</v>
      </c>
      <c r="L45" s="256" t="s">
        <v>391</v>
      </c>
    </row>
    <row r="46" spans="1:12" s="114" customFormat="1" ht="13.5" customHeight="1" x14ac:dyDescent="0.2">
      <c r="A46" s="634"/>
      <c r="B46" s="277" t="s">
        <v>230</v>
      </c>
      <c r="C46" s="253">
        <v>187</v>
      </c>
      <c r="D46" s="253">
        <v>10</v>
      </c>
      <c r="E46" s="253" t="s">
        <v>391</v>
      </c>
      <c r="F46" s="253" t="s">
        <v>391</v>
      </c>
      <c r="G46" s="253" t="s">
        <v>391</v>
      </c>
      <c r="H46" s="253" t="s">
        <v>391</v>
      </c>
      <c r="I46" s="253" t="s">
        <v>391</v>
      </c>
      <c r="J46" s="253">
        <v>8</v>
      </c>
      <c r="K46" s="253">
        <v>2</v>
      </c>
      <c r="L46" s="253" t="s">
        <v>391</v>
      </c>
    </row>
    <row r="47" spans="1:12" s="114" customFormat="1" ht="13.5" customHeight="1" x14ac:dyDescent="0.2">
      <c r="A47" s="632" t="s">
        <v>380</v>
      </c>
      <c r="B47" s="275" t="s">
        <v>1</v>
      </c>
      <c r="C47" s="206">
        <f>IF(SUM(C48:C49)=0,"-",SUM(C48:C49))</f>
        <v>434</v>
      </c>
      <c r="D47" s="206">
        <f t="shared" ref="D47:L47" si="14">IF(SUM(D48:D49)=0,"-",SUM(D48:D49))</f>
        <v>34</v>
      </c>
      <c r="E47" s="206" t="str">
        <f t="shared" si="14"/>
        <v>-</v>
      </c>
      <c r="F47" s="206">
        <f t="shared" si="14"/>
        <v>2</v>
      </c>
      <c r="G47" s="206" t="str">
        <f t="shared" si="14"/>
        <v>-</v>
      </c>
      <c r="H47" s="206" t="str">
        <f t="shared" si="14"/>
        <v>-</v>
      </c>
      <c r="I47" s="206" t="str">
        <f t="shared" si="14"/>
        <v>-</v>
      </c>
      <c r="J47" s="206">
        <f t="shared" si="14"/>
        <v>25</v>
      </c>
      <c r="K47" s="206">
        <f t="shared" si="14"/>
        <v>7</v>
      </c>
      <c r="L47" s="206" t="str">
        <f t="shared" si="14"/>
        <v>-</v>
      </c>
    </row>
    <row r="48" spans="1:12" s="114" customFormat="1" ht="13.5" customHeight="1" x14ac:dyDescent="0.2">
      <c r="A48" s="633"/>
      <c r="B48" s="279" t="s">
        <v>229</v>
      </c>
      <c r="C48" s="256">
        <v>221</v>
      </c>
      <c r="D48" s="256">
        <v>17</v>
      </c>
      <c r="E48" s="256" t="s">
        <v>391</v>
      </c>
      <c r="F48" s="256">
        <v>2</v>
      </c>
      <c r="G48" s="256" t="s">
        <v>391</v>
      </c>
      <c r="H48" s="256" t="s">
        <v>391</v>
      </c>
      <c r="I48" s="256" t="s">
        <v>391</v>
      </c>
      <c r="J48" s="256">
        <v>13</v>
      </c>
      <c r="K48" s="256">
        <v>2</v>
      </c>
      <c r="L48" s="256" t="s">
        <v>391</v>
      </c>
    </row>
    <row r="49" spans="1:12" s="114" customFormat="1" ht="13.5" customHeight="1" x14ac:dyDescent="0.2">
      <c r="A49" s="634"/>
      <c r="B49" s="277" t="s">
        <v>230</v>
      </c>
      <c r="C49" s="253">
        <v>213</v>
      </c>
      <c r="D49" s="253">
        <v>17</v>
      </c>
      <c r="E49" s="253" t="s">
        <v>391</v>
      </c>
      <c r="F49" s="253" t="s">
        <v>391</v>
      </c>
      <c r="G49" s="253" t="s">
        <v>391</v>
      </c>
      <c r="H49" s="253" t="s">
        <v>391</v>
      </c>
      <c r="I49" s="253" t="s">
        <v>391</v>
      </c>
      <c r="J49" s="253">
        <v>12</v>
      </c>
      <c r="K49" s="253">
        <v>5</v>
      </c>
      <c r="L49" s="253" t="s">
        <v>391</v>
      </c>
    </row>
    <row r="50" spans="1:12" s="114" customFormat="1" ht="13.5" customHeight="1" x14ac:dyDescent="0.2">
      <c r="A50" s="632" t="s">
        <v>381</v>
      </c>
      <c r="B50" s="275" t="s">
        <v>1</v>
      </c>
      <c r="C50" s="206">
        <f>IF(SUM(C51:C52)=0,"-",SUM(C51:C52))</f>
        <v>1545</v>
      </c>
      <c r="D50" s="206">
        <f t="shared" ref="D50:L50" si="15">IF(SUM(D51:D52)=0,"-",SUM(D51:D52))</f>
        <v>136</v>
      </c>
      <c r="E50" s="206">
        <f t="shared" si="15"/>
        <v>11</v>
      </c>
      <c r="F50" s="206">
        <f t="shared" si="15"/>
        <v>1</v>
      </c>
      <c r="G50" s="206" t="str">
        <f t="shared" si="15"/>
        <v>-</v>
      </c>
      <c r="H50" s="206" t="str">
        <f t="shared" si="15"/>
        <v>-</v>
      </c>
      <c r="I50" s="206" t="str">
        <f t="shared" si="15"/>
        <v>-</v>
      </c>
      <c r="J50" s="206">
        <f t="shared" si="15"/>
        <v>77</v>
      </c>
      <c r="K50" s="206">
        <f t="shared" si="15"/>
        <v>47</v>
      </c>
      <c r="L50" s="206" t="str">
        <f t="shared" si="15"/>
        <v>-</v>
      </c>
    </row>
    <row r="51" spans="1:12" s="114" customFormat="1" ht="13.5" customHeight="1" x14ac:dyDescent="0.2">
      <c r="A51" s="633"/>
      <c r="B51" s="279" t="s">
        <v>229</v>
      </c>
      <c r="C51" s="256">
        <v>755</v>
      </c>
      <c r="D51" s="256">
        <v>76</v>
      </c>
      <c r="E51" s="256">
        <v>6</v>
      </c>
      <c r="F51" s="256" t="s">
        <v>391</v>
      </c>
      <c r="G51" s="256" t="s">
        <v>391</v>
      </c>
      <c r="H51" s="256" t="s">
        <v>391</v>
      </c>
      <c r="I51" s="256" t="s">
        <v>391</v>
      </c>
      <c r="J51" s="256">
        <v>42</v>
      </c>
      <c r="K51" s="256">
        <v>28</v>
      </c>
      <c r="L51" s="256" t="s">
        <v>391</v>
      </c>
    </row>
    <row r="52" spans="1:12" s="114" customFormat="1" ht="13.5" customHeight="1" x14ac:dyDescent="0.2">
      <c r="A52" s="634"/>
      <c r="B52" s="277" t="s">
        <v>230</v>
      </c>
      <c r="C52" s="253">
        <v>790</v>
      </c>
      <c r="D52" s="253">
        <v>60</v>
      </c>
      <c r="E52" s="253">
        <v>5</v>
      </c>
      <c r="F52" s="253">
        <v>1</v>
      </c>
      <c r="G52" s="253" t="s">
        <v>391</v>
      </c>
      <c r="H52" s="253" t="s">
        <v>391</v>
      </c>
      <c r="I52" s="253" t="s">
        <v>391</v>
      </c>
      <c r="J52" s="253">
        <v>35</v>
      </c>
      <c r="K52" s="253">
        <v>19</v>
      </c>
      <c r="L52" s="253" t="s">
        <v>391</v>
      </c>
    </row>
    <row r="53" spans="1:12" s="114" customFormat="1" ht="13.5" customHeight="1" x14ac:dyDescent="0.2">
      <c r="A53" s="632" t="s">
        <v>382</v>
      </c>
      <c r="B53" s="275" t="s">
        <v>1</v>
      </c>
      <c r="C53" s="206">
        <f>IF(SUM(C54:C55)=0,"-",SUM(C54:C55))</f>
        <v>364</v>
      </c>
      <c r="D53" s="206">
        <f t="shared" ref="D53:L53" si="16">IF(SUM(D54:D55)=0,"-",SUM(D54:D55))</f>
        <v>28</v>
      </c>
      <c r="E53" s="206">
        <f t="shared" si="16"/>
        <v>3</v>
      </c>
      <c r="F53" s="206">
        <f t="shared" si="16"/>
        <v>2</v>
      </c>
      <c r="G53" s="206" t="str">
        <f t="shared" si="16"/>
        <v>-</v>
      </c>
      <c r="H53" s="206" t="str">
        <f t="shared" si="16"/>
        <v>-</v>
      </c>
      <c r="I53" s="206" t="str">
        <f t="shared" si="16"/>
        <v>-</v>
      </c>
      <c r="J53" s="206">
        <f t="shared" si="16"/>
        <v>23</v>
      </c>
      <c r="K53" s="206" t="str">
        <f t="shared" si="16"/>
        <v>-</v>
      </c>
      <c r="L53" s="206" t="str">
        <f t="shared" si="16"/>
        <v>-</v>
      </c>
    </row>
    <row r="54" spans="1:12" s="114" customFormat="1" ht="13.5" customHeight="1" x14ac:dyDescent="0.2">
      <c r="A54" s="633"/>
      <c r="B54" s="279" t="s">
        <v>229</v>
      </c>
      <c r="C54" s="256">
        <v>181</v>
      </c>
      <c r="D54" s="256">
        <v>14</v>
      </c>
      <c r="E54" s="256">
        <v>1</v>
      </c>
      <c r="F54" s="256" t="s">
        <v>391</v>
      </c>
      <c r="G54" s="256" t="s">
        <v>391</v>
      </c>
      <c r="H54" s="256" t="s">
        <v>391</v>
      </c>
      <c r="I54" s="256" t="s">
        <v>391</v>
      </c>
      <c r="J54" s="256">
        <v>13</v>
      </c>
      <c r="K54" s="256" t="s">
        <v>391</v>
      </c>
      <c r="L54" s="256" t="s">
        <v>391</v>
      </c>
    </row>
    <row r="55" spans="1:12" s="114" customFormat="1" ht="13.5" customHeight="1" x14ac:dyDescent="0.2">
      <c r="A55" s="634"/>
      <c r="B55" s="277" t="s">
        <v>230</v>
      </c>
      <c r="C55" s="253">
        <v>183</v>
      </c>
      <c r="D55" s="253">
        <v>14</v>
      </c>
      <c r="E55" s="253">
        <v>2</v>
      </c>
      <c r="F55" s="253">
        <v>2</v>
      </c>
      <c r="G55" s="253" t="s">
        <v>391</v>
      </c>
      <c r="H55" s="253" t="s">
        <v>391</v>
      </c>
      <c r="I55" s="253" t="s">
        <v>391</v>
      </c>
      <c r="J55" s="253">
        <v>10</v>
      </c>
      <c r="K55" s="253" t="s">
        <v>391</v>
      </c>
      <c r="L55" s="253" t="s">
        <v>391</v>
      </c>
    </row>
    <row r="56" spans="1:12" s="114" customFormat="1" ht="13.5" customHeight="1" x14ac:dyDescent="0.2">
      <c r="A56" s="632" t="s">
        <v>383</v>
      </c>
      <c r="B56" s="275" t="s">
        <v>1</v>
      </c>
      <c r="C56" s="206">
        <f>IF(SUM(C57:C58)=0,"-",SUM(C57:C58))</f>
        <v>327</v>
      </c>
      <c r="D56" s="206">
        <f t="shared" ref="D56:L56" si="17">IF(SUM(D57:D58)=0,"-",SUM(D57:D58))</f>
        <v>33</v>
      </c>
      <c r="E56" s="206">
        <f t="shared" si="17"/>
        <v>2</v>
      </c>
      <c r="F56" s="206" t="str">
        <f t="shared" si="17"/>
        <v>-</v>
      </c>
      <c r="G56" s="206" t="str">
        <f t="shared" si="17"/>
        <v>-</v>
      </c>
      <c r="H56" s="206" t="str">
        <f t="shared" si="17"/>
        <v>-</v>
      </c>
      <c r="I56" s="206">
        <f t="shared" si="17"/>
        <v>1</v>
      </c>
      <c r="J56" s="206">
        <f t="shared" si="17"/>
        <v>28</v>
      </c>
      <c r="K56" s="206">
        <f t="shared" si="17"/>
        <v>2</v>
      </c>
      <c r="L56" s="206" t="str">
        <f t="shared" si="17"/>
        <v>-</v>
      </c>
    </row>
    <row r="57" spans="1:12" s="114" customFormat="1" ht="13.5" customHeight="1" x14ac:dyDescent="0.2">
      <c r="A57" s="633"/>
      <c r="B57" s="279" t="s">
        <v>229</v>
      </c>
      <c r="C57" s="256">
        <v>172</v>
      </c>
      <c r="D57" s="256">
        <v>18</v>
      </c>
      <c r="E57" s="256">
        <v>1</v>
      </c>
      <c r="F57" s="256" t="s">
        <v>391</v>
      </c>
      <c r="G57" s="256" t="s">
        <v>391</v>
      </c>
      <c r="H57" s="256" t="s">
        <v>391</v>
      </c>
      <c r="I57" s="256" t="s">
        <v>391</v>
      </c>
      <c r="J57" s="256">
        <v>16</v>
      </c>
      <c r="K57" s="256">
        <v>1</v>
      </c>
      <c r="L57" s="256" t="s">
        <v>391</v>
      </c>
    </row>
    <row r="58" spans="1:12" s="114" customFormat="1" ht="13.5" customHeight="1" x14ac:dyDescent="0.2">
      <c r="A58" s="634"/>
      <c r="B58" s="277" t="s">
        <v>230</v>
      </c>
      <c r="C58" s="253">
        <v>155</v>
      </c>
      <c r="D58" s="253">
        <v>15</v>
      </c>
      <c r="E58" s="253">
        <v>1</v>
      </c>
      <c r="F58" s="253" t="s">
        <v>391</v>
      </c>
      <c r="G58" s="253" t="s">
        <v>391</v>
      </c>
      <c r="H58" s="253" t="s">
        <v>391</v>
      </c>
      <c r="I58" s="253">
        <v>1</v>
      </c>
      <c r="J58" s="253">
        <v>12</v>
      </c>
      <c r="K58" s="253">
        <v>1</v>
      </c>
      <c r="L58" s="253" t="s">
        <v>391</v>
      </c>
    </row>
    <row r="59" spans="1:12" s="114" customFormat="1" ht="13.5" customHeight="1" x14ac:dyDescent="0.2">
      <c r="A59" s="632" t="s">
        <v>384</v>
      </c>
      <c r="B59" s="275" t="s">
        <v>1</v>
      </c>
      <c r="C59" s="206">
        <f>IF(SUM(C60:C61)=0,"-",SUM(C60:C61))</f>
        <v>394</v>
      </c>
      <c r="D59" s="206">
        <f t="shared" ref="D59:L59" si="18">IF(SUM(D60:D61)=0,"-",SUM(D60:D61))</f>
        <v>28</v>
      </c>
      <c r="E59" s="206">
        <f t="shared" si="18"/>
        <v>5</v>
      </c>
      <c r="F59" s="206" t="str">
        <f t="shared" si="18"/>
        <v>-</v>
      </c>
      <c r="G59" s="206" t="str">
        <f t="shared" si="18"/>
        <v>-</v>
      </c>
      <c r="H59" s="206" t="str">
        <f t="shared" si="18"/>
        <v>-</v>
      </c>
      <c r="I59" s="206" t="str">
        <f t="shared" si="18"/>
        <v>-</v>
      </c>
      <c r="J59" s="206">
        <f t="shared" si="18"/>
        <v>13</v>
      </c>
      <c r="K59" s="206">
        <f t="shared" si="18"/>
        <v>10</v>
      </c>
      <c r="L59" s="206" t="str">
        <f t="shared" si="18"/>
        <v>-</v>
      </c>
    </row>
    <row r="60" spans="1:12" s="114" customFormat="1" ht="13.5" customHeight="1" x14ac:dyDescent="0.2">
      <c r="A60" s="633"/>
      <c r="B60" s="279" t="s">
        <v>229</v>
      </c>
      <c r="C60" s="256">
        <v>182</v>
      </c>
      <c r="D60" s="256">
        <v>11</v>
      </c>
      <c r="E60" s="256">
        <v>2</v>
      </c>
      <c r="F60" s="256" t="s">
        <v>391</v>
      </c>
      <c r="G60" s="256" t="s">
        <v>391</v>
      </c>
      <c r="H60" s="256" t="s">
        <v>391</v>
      </c>
      <c r="I60" s="256" t="s">
        <v>391</v>
      </c>
      <c r="J60" s="256">
        <v>3</v>
      </c>
      <c r="K60" s="256">
        <v>6</v>
      </c>
      <c r="L60" s="256" t="s">
        <v>391</v>
      </c>
    </row>
    <row r="61" spans="1:12" s="114" customFormat="1" ht="13.5" customHeight="1" x14ac:dyDescent="0.2">
      <c r="A61" s="634"/>
      <c r="B61" s="277" t="s">
        <v>230</v>
      </c>
      <c r="C61" s="253">
        <v>212</v>
      </c>
      <c r="D61" s="253">
        <v>17</v>
      </c>
      <c r="E61" s="253">
        <v>3</v>
      </c>
      <c r="F61" s="253" t="s">
        <v>391</v>
      </c>
      <c r="G61" s="253" t="s">
        <v>391</v>
      </c>
      <c r="H61" s="253" t="s">
        <v>391</v>
      </c>
      <c r="I61" s="253" t="s">
        <v>391</v>
      </c>
      <c r="J61" s="253">
        <v>10</v>
      </c>
      <c r="K61" s="253">
        <v>4</v>
      </c>
      <c r="L61" s="253" t="s">
        <v>391</v>
      </c>
    </row>
    <row r="62" spans="1:12" s="114" customFormat="1" ht="13.5" customHeight="1" x14ac:dyDescent="0.2">
      <c r="A62" s="632" t="s">
        <v>385</v>
      </c>
      <c r="B62" s="275" t="s">
        <v>1</v>
      </c>
      <c r="C62" s="206">
        <f>IF(SUM(C63:C64)=0,"-",SUM(C63:C64))</f>
        <v>199</v>
      </c>
      <c r="D62" s="206">
        <f t="shared" ref="D62:L62" si="19">IF(SUM(D63:D64)=0,"-",SUM(D63:D64))</f>
        <v>20</v>
      </c>
      <c r="E62" s="206">
        <f t="shared" si="19"/>
        <v>1</v>
      </c>
      <c r="F62" s="206" t="str">
        <f t="shared" si="19"/>
        <v>-</v>
      </c>
      <c r="G62" s="206" t="str">
        <f t="shared" si="19"/>
        <v>-</v>
      </c>
      <c r="H62" s="206" t="str">
        <f t="shared" si="19"/>
        <v>-</v>
      </c>
      <c r="I62" s="206" t="str">
        <f t="shared" si="19"/>
        <v>-</v>
      </c>
      <c r="J62" s="206">
        <f t="shared" si="19"/>
        <v>15</v>
      </c>
      <c r="K62" s="206">
        <f t="shared" si="19"/>
        <v>4</v>
      </c>
      <c r="L62" s="206" t="str">
        <f t="shared" si="19"/>
        <v>-</v>
      </c>
    </row>
    <row r="63" spans="1:12" s="114" customFormat="1" ht="13.5" customHeight="1" x14ac:dyDescent="0.2">
      <c r="A63" s="633"/>
      <c r="B63" s="279" t="s">
        <v>229</v>
      </c>
      <c r="C63" s="256">
        <v>91</v>
      </c>
      <c r="D63" s="256">
        <v>14</v>
      </c>
      <c r="E63" s="256">
        <v>1</v>
      </c>
      <c r="F63" s="256" t="s">
        <v>391</v>
      </c>
      <c r="G63" s="256" t="s">
        <v>391</v>
      </c>
      <c r="H63" s="256" t="s">
        <v>391</v>
      </c>
      <c r="I63" s="256" t="s">
        <v>391</v>
      </c>
      <c r="J63" s="256">
        <v>9</v>
      </c>
      <c r="K63" s="256">
        <v>4</v>
      </c>
      <c r="L63" s="256" t="s">
        <v>391</v>
      </c>
    </row>
    <row r="64" spans="1:12" s="114" customFormat="1" ht="13.5" customHeight="1" x14ac:dyDescent="0.2">
      <c r="A64" s="634"/>
      <c r="B64" s="277" t="s">
        <v>230</v>
      </c>
      <c r="C64" s="253">
        <v>108</v>
      </c>
      <c r="D64" s="253">
        <v>6</v>
      </c>
      <c r="E64" s="253" t="s">
        <v>391</v>
      </c>
      <c r="F64" s="253" t="s">
        <v>391</v>
      </c>
      <c r="G64" s="253" t="s">
        <v>391</v>
      </c>
      <c r="H64" s="253" t="s">
        <v>391</v>
      </c>
      <c r="I64" s="253" t="s">
        <v>391</v>
      </c>
      <c r="J64" s="253">
        <v>6</v>
      </c>
      <c r="K64" s="253" t="s">
        <v>391</v>
      </c>
      <c r="L64" s="253" t="s">
        <v>391</v>
      </c>
    </row>
    <row r="65" spans="1:12" s="114" customFormat="1" ht="13.5" customHeight="1" x14ac:dyDescent="0.2">
      <c r="A65" s="632" t="s">
        <v>386</v>
      </c>
      <c r="B65" s="275" t="s">
        <v>1</v>
      </c>
      <c r="C65" s="206">
        <f>IF(SUM(C66:C67)=0,"-",SUM(C66:C67))</f>
        <v>285</v>
      </c>
      <c r="D65" s="206">
        <f t="shared" ref="D65:L65" si="20">IF(SUM(D66:D67)=0,"-",SUM(D66:D67))</f>
        <v>16</v>
      </c>
      <c r="E65" s="206" t="str">
        <f t="shared" si="20"/>
        <v>-</v>
      </c>
      <c r="F65" s="206" t="str">
        <f t="shared" si="20"/>
        <v>-</v>
      </c>
      <c r="G65" s="206" t="str">
        <f t="shared" si="20"/>
        <v>-</v>
      </c>
      <c r="H65" s="206" t="str">
        <f t="shared" si="20"/>
        <v>-</v>
      </c>
      <c r="I65" s="206" t="str">
        <f t="shared" si="20"/>
        <v>-</v>
      </c>
      <c r="J65" s="206">
        <f t="shared" si="20"/>
        <v>13</v>
      </c>
      <c r="K65" s="206">
        <f t="shared" si="20"/>
        <v>3</v>
      </c>
      <c r="L65" s="206" t="str">
        <f t="shared" si="20"/>
        <v>-</v>
      </c>
    </row>
    <row r="66" spans="1:12" s="114" customFormat="1" ht="13.5" customHeight="1" x14ac:dyDescent="0.2">
      <c r="A66" s="633"/>
      <c r="B66" s="279" t="s">
        <v>229</v>
      </c>
      <c r="C66" s="256">
        <v>158</v>
      </c>
      <c r="D66" s="256">
        <v>10</v>
      </c>
      <c r="E66" s="256" t="s">
        <v>391</v>
      </c>
      <c r="F66" s="256" t="s">
        <v>391</v>
      </c>
      <c r="G66" s="256" t="s">
        <v>391</v>
      </c>
      <c r="H66" s="256" t="s">
        <v>391</v>
      </c>
      <c r="I66" s="256" t="s">
        <v>391</v>
      </c>
      <c r="J66" s="256">
        <v>7</v>
      </c>
      <c r="K66" s="256">
        <v>3</v>
      </c>
      <c r="L66" s="256" t="s">
        <v>391</v>
      </c>
    </row>
    <row r="67" spans="1:12" s="114" customFormat="1" ht="13.5" customHeight="1" x14ac:dyDescent="0.2">
      <c r="A67" s="634"/>
      <c r="B67" s="277" t="s">
        <v>230</v>
      </c>
      <c r="C67" s="253">
        <v>127</v>
      </c>
      <c r="D67" s="253">
        <v>6</v>
      </c>
      <c r="E67" s="253" t="s">
        <v>391</v>
      </c>
      <c r="F67" s="253" t="s">
        <v>391</v>
      </c>
      <c r="G67" s="253" t="s">
        <v>391</v>
      </c>
      <c r="H67" s="253" t="s">
        <v>391</v>
      </c>
      <c r="I67" s="253" t="s">
        <v>391</v>
      </c>
      <c r="J67" s="253">
        <v>6</v>
      </c>
      <c r="K67" s="253" t="s">
        <v>391</v>
      </c>
      <c r="L67" s="253" t="s">
        <v>391</v>
      </c>
    </row>
    <row r="68" spans="1:12" s="114" customFormat="1" ht="13.5" customHeight="1" x14ac:dyDescent="0.2">
      <c r="A68" s="632" t="s">
        <v>387</v>
      </c>
      <c r="B68" s="275" t="s">
        <v>1</v>
      </c>
      <c r="C68" s="206">
        <f>IF(SUM(C69:C70)=0,"-",SUM(C69:C70))</f>
        <v>334</v>
      </c>
      <c r="D68" s="206">
        <f t="shared" ref="D68:L68" si="21">IF(SUM(D69:D70)=0,"-",SUM(D69:D70))</f>
        <v>21</v>
      </c>
      <c r="E68" s="206" t="str">
        <f t="shared" si="21"/>
        <v>-</v>
      </c>
      <c r="F68" s="206" t="str">
        <f t="shared" si="21"/>
        <v>-</v>
      </c>
      <c r="G68" s="206" t="str">
        <f t="shared" si="21"/>
        <v>-</v>
      </c>
      <c r="H68" s="206" t="str">
        <f t="shared" si="21"/>
        <v>-</v>
      </c>
      <c r="I68" s="206" t="str">
        <f t="shared" si="21"/>
        <v>-</v>
      </c>
      <c r="J68" s="206">
        <f t="shared" si="21"/>
        <v>16</v>
      </c>
      <c r="K68" s="206">
        <f t="shared" si="21"/>
        <v>5</v>
      </c>
      <c r="L68" s="206" t="str">
        <f t="shared" si="21"/>
        <v>-</v>
      </c>
    </row>
    <row r="69" spans="1:12" s="114" customFormat="1" ht="13.5" customHeight="1" x14ac:dyDescent="0.2">
      <c r="A69" s="633"/>
      <c r="B69" s="279" t="s">
        <v>229</v>
      </c>
      <c r="C69" s="256">
        <v>162</v>
      </c>
      <c r="D69" s="256">
        <v>12</v>
      </c>
      <c r="E69" s="256" t="s">
        <v>391</v>
      </c>
      <c r="F69" s="256" t="s">
        <v>391</v>
      </c>
      <c r="G69" s="256" t="s">
        <v>391</v>
      </c>
      <c r="H69" s="256" t="s">
        <v>391</v>
      </c>
      <c r="I69" s="256" t="s">
        <v>391</v>
      </c>
      <c r="J69" s="256">
        <v>10</v>
      </c>
      <c r="K69" s="256">
        <v>2</v>
      </c>
      <c r="L69" s="256" t="s">
        <v>391</v>
      </c>
    </row>
    <row r="70" spans="1:12" s="114" customFormat="1" ht="13.5" customHeight="1" x14ac:dyDescent="0.2">
      <c r="A70" s="634"/>
      <c r="B70" s="277" t="s">
        <v>230</v>
      </c>
      <c r="C70" s="253">
        <v>172</v>
      </c>
      <c r="D70" s="253">
        <v>9</v>
      </c>
      <c r="E70" s="253" t="s">
        <v>391</v>
      </c>
      <c r="F70" s="253" t="s">
        <v>391</v>
      </c>
      <c r="G70" s="253" t="s">
        <v>391</v>
      </c>
      <c r="H70" s="253" t="s">
        <v>391</v>
      </c>
      <c r="I70" s="253" t="s">
        <v>391</v>
      </c>
      <c r="J70" s="253">
        <v>6</v>
      </c>
      <c r="K70" s="253">
        <v>3</v>
      </c>
      <c r="L70" s="253" t="s">
        <v>391</v>
      </c>
    </row>
    <row r="71" spans="1:12" ht="12" customHeight="1" x14ac:dyDescent="0.2">
      <c r="A71" s="257" t="s">
        <v>299</v>
      </c>
      <c r="B71" s="268"/>
      <c r="C71" s="257"/>
      <c r="D71" s="257"/>
      <c r="E71" s="116"/>
      <c r="F71" s="116"/>
    </row>
    <row r="72" spans="1:12" ht="12" customHeight="1" x14ac:dyDescent="0.2">
      <c r="A72" s="257"/>
      <c r="B72" s="268"/>
      <c r="C72" s="257"/>
      <c r="D72" s="257"/>
      <c r="E72" s="116"/>
      <c r="F72" s="116"/>
    </row>
    <row r="73" spans="1:12" ht="12" customHeight="1" x14ac:dyDescent="0.2">
      <c r="A73" s="266"/>
      <c r="B73" s="267"/>
      <c r="C73" s="266"/>
      <c r="D73" s="266"/>
    </row>
    <row r="74" spans="1:12" ht="12" customHeight="1" x14ac:dyDescent="0.2"/>
    <row r="75" spans="1:12" ht="12" customHeight="1" x14ac:dyDescent="0.2"/>
    <row r="76" spans="1:12" ht="12" customHeight="1" x14ac:dyDescent="0.2"/>
    <row r="77" spans="1:12" ht="12" customHeight="1" x14ac:dyDescent="0.2"/>
  </sheetData>
  <mergeCells count="36">
    <mergeCell ref="A35:A37"/>
    <mergeCell ref="G5:H5"/>
    <mergeCell ref="E4:E7"/>
    <mergeCell ref="A20:A22"/>
    <mergeCell ref="K1:L1"/>
    <mergeCell ref="A8:A10"/>
    <mergeCell ref="K3:K7"/>
    <mergeCell ref="C2:C7"/>
    <mergeCell ref="F4:F7"/>
    <mergeCell ref="D2:D7"/>
    <mergeCell ref="E3:J3"/>
    <mergeCell ref="G4:H4"/>
    <mergeCell ref="L3:L7"/>
    <mergeCell ref="J4:J7"/>
    <mergeCell ref="I4:I7"/>
    <mergeCell ref="G6:G7"/>
    <mergeCell ref="E2:L2"/>
    <mergeCell ref="A23:A25"/>
    <mergeCell ref="A26:A28"/>
    <mergeCell ref="A29:A31"/>
    <mergeCell ref="A32:A34"/>
    <mergeCell ref="A2:B7"/>
    <mergeCell ref="A17:A19"/>
    <mergeCell ref="A11:A13"/>
    <mergeCell ref="A14:A16"/>
    <mergeCell ref="A65:A67"/>
    <mergeCell ref="A68:A70"/>
    <mergeCell ref="A38:A40"/>
    <mergeCell ref="A41:A43"/>
    <mergeCell ref="A44:A46"/>
    <mergeCell ref="A47:A49"/>
    <mergeCell ref="A50:A52"/>
    <mergeCell ref="A53:A55"/>
    <mergeCell ref="A56:A58"/>
    <mergeCell ref="A59:A61"/>
    <mergeCell ref="A62:A64"/>
  </mergeCells>
  <phoneticPr fontId="2"/>
  <pageMargins left="0.78740157480314965" right="0.59055118110236227" top="0.78740157480314965" bottom="0.78740157480314965" header="0" footer="0"/>
  <pageSetup paperSize="9" scale="77" orientation="portrait" r:id="rId1"/>
  <headerFooter alignWithMargins="0"/>
  <rowBreaks count="3" manualBreakCount="3">
    <brk id="22160" min="188" max="40220" man="1"/>
    <brk id="26140" min="184" max="46680" man="1"/>
    <brk id="29988" min="180" max="505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showGridLines="0" view="pageBreakPreview" zoomScale="80" zoomScaleNormal="25" zoomScaleSheetLayoutView="80" workbookViewId="0">
      <pane xSplit="2" ySplit="8" topLeftCell="F9" activePane="bottomRight" state="frozen"/>
      <selection pane="topRight" activeCell="D1" sqref="D1"/>
      <selection pane="bottomLeft" activeCell="A21" sqref="A21"/>
      <selection pane="bottomRight" activeCell="A2" sqref="A2:A5"/>
    </sheetView>
  </sheetViews>
  <sheetFormatPr defaultColWidth="9" defaultRowHeight="13" x14ac:dyDescent="0.2"/>
  <cols>
    <col min="1" max="1" width="10.6328125" style="90" customWidth="1"/>
    <col min="2" max="2" width="7" style="90" customWidth="1"/>
    <col min="3" max="3" width="10.6328125" style="102" customWidth="1"/>
    <col min="4" max="11" width="10.6328125" style="97" customWidth="1"/>
    <col min="12" max="12" width="10.6328125" style="85" customWidth="1"/>
    <col min="13" max="15" width="11" style="85" customWidth="1"/>
    <col min="16" max="18" width="8.08984375" style="85" customWidth="1"/>
    <col min="19" max="23" width="7.90625" style="85" customWidth="1"/>
    <col min="24" max="16384" width="9" style="85"/>
  </cols>
  <sheetData>
    <row r="1" spans="1:20" ht="15.75" customHeight="1" x14ac:dyDescent="0.2">
      <c r="A1" s="416" t="s">
        <v>457</v>
      </c>
      <c r="B1" s="172"/>
      <c r="C1" s="257"/>
      <c r="D1" s="257"/>
      <c r="E1" s="257"/>
      <c r="F1" s="257"/>
      <c r="L1" s="396" t="s">
        <v>446</v>
      </c>
      <c r="M1" s="144"/>
      <c r="N1" s="144"/>
      <c r="O1" s="144"/>
      <c r="P1" s="144"/>
      <c r="R1" s="158"/>
      <c r="S1" s="280"/>
      <c r="T1" s="280"/>
    </row>
    <row r="2" spans="1:20" ht="9" customHeight="1" x14ac:dyDescent="0.2">
      <c r="A2" s="682"/>
      <c r="B2" s="282"/>
      <c r="C2" s="635" t="s">
        <v>270</v>
      </c>
      <c r="D2" s="676" t="s">
        <v>275</v>
      </c>
      <c r="E2" s="677"/>
      <c r="F2" s="677"/>
      <c r="G2" s="125"/>
      <c r="H2" s="125"/>
      <c r="I2" s="125"/>
      <c r="J2" s="693" t="s">
        <v>343</v>
      </c>
      <c r="K2" s="548"/>
      <c r="L2" s="549"/>
    </row>
    <row r="3" spans="1:20" s="87" customFormat="1" ht="15.75" customHeight="1" x14ac:dyDescent="0.2">
      <c r="A3" s="683"/>
      <c r="B3" s="283"/>
      <c r="C3" s="636"/>
      <c r="D3" s="678"/>
      <c r="E3" s="679"/>
      <c r="F3" s="679"/>
      <c r="G3" s="694" t="s">
        <v>276</v>
      </c>
      <c r="H3" s="695"/>
      <c r="I3" s="695"/>
      <c r="J3" s="523"/>
      <c r="K3" s="530"/>
      <c r="L3" s="524"/>
    </row>
    <row r="4" spans="1:20" s="87" customFormat="1" ht="15.75" customHeight="1" x14ac:dyDescent="0.2">
      <c r="A4" s="683"/>
      <c r="B4" s="283"/>
      <c r="C4" s="636"/>
      <c r="D4" s="635" t="s">
        <v>256</v>
      </c>
      <c r="E4" s="689" t="s">
        <v>257</v>
      </c>
      <c r="F4" s="691" t="s">
        <v>179</v>
      </c>
      <c r="G4" s="694" t="s">
        <v>351</v>
      </c>
      <c r="H4" s="695"/>
      <c r="I4" s="696"/>
      <c r="J4" s="128" t="s">
        <v>270</v>
      </c>
      <c r="K4" s="128" t="s">
        <v>345</v>
      </c>
      <c r="L4" s="285" t="s">
        <v>332</v>
      </c>
    </row>
    <row r="5" spans="1:20" ht="15.75" customHeight="1" x14ac:dyDescent="0.2">
      <c r="A5" s="684"/>
      <c r="B5" s="287"/>
      <c r="C5" s="648"/>
      <c r="D5" s="648"/>
      <c r="E5" s="690"/>
      <c r="F5" s="692"/>
      <c r="G5" s="261" t="s">
        <v>256</v>
      </c>
      <c r="H5" s="288" t="s">
        <v>257</v>
      </c>
      <c r="I5" s="129" t="s">
        <v>179</v>
      </c>
      <c r="J5" s="380" t="s">
        <v>333</v>
      </c>
      <c r="K5" s="380" t="s">
        <v>334</v>
      </c>
      <c r="L5" s="381" t="s">
        <v>335</v>
      </c>
    </row>
    <row r="6" spans="1:20" s="110" customFormat="1" ht="15" customHeight="1" x14ac:dyDescent="0.2">
      <c r="A6" s="680" t="s">
        <v>178</v>
      </c>
      <c r="B6" s="271" t="s">
        <v>1</v>
      </c>
      <c r="C6" s="251">
        <f>IF(SUM(C7:C8)=0,"-",SUM(C7:C8))</f>
        <v>3429209</v>
      </c>
      <c r="D6" s="251">
        <f t="shared" ref="D6:K6" si="0">IF(SUM(D7:D8)=0,"-",SUM(D7:D8))</f>
        <v>152055</v>
      </c>
      <c r="E6" s="251">
        <f t="shared" si="0"/>
        <v>39774</v>
      </c>
      <c r="F6" s="251">
        <f>IF(SUM(D6:E6)=0,"-",SUM(D6:E6))</f>
        <v>191829</v>
      </c>
      <c r="G6" s="251">
        <f t="shared" si="0"/>
        <v>2615</v>
      </c>
      <c r="H6" s="251">
        <f t="shared" si="0"/>
        <v>385</v>
      </c>
      <c r="I6" s="251">
        <f>IF(SUM(G6:H6)=0,"-",SUM(G6:H6))</f>
        <v>3000</v>
      </c>
      <c r="J6" s="251">
        <f t="shared" si="0"/>
        <v>2285253</v>
      </c>
      <c r="K6" s="251">
        <f t="shared" si="0"/>
        <v>105351</v>
      </c>
      <c r="L6" s="400">
        <f t="shared" ref="L6:L68" si="1">IFERROR(K6/J6*100,"")</f>
        <v>4.6100366130139641</v>
      </c>
    </row>
    <row r="7" spans="1:20" s="110" customFormat="1" ht="15" customHeight="1" x14ac:dyDescent="0.2">
      <c r="A7" s="681"/>
      <c r="B7" s="211" t="s">
        <v>229</v>
      </c>
      <c r="C7" s="254">
        <v>1557201</v>
      </c>
      <c r="D7" s="254">
        <v>63110</v>
      </c>
      <c r="E7" s="254">
        <v>15968</v>
      </c>
      <c r="F7" s="255">
        <f>IF(SUM(D7:E7)=0,"-",SUM(D7:E7))</f>
        <v>79078</v>
      </c>
      <c r="G7" s="254">
        <v>2085</v>
      </c>
      <c r="H7" s="254">
        <v>288</v>
      </c>
      <c r="I7" s="255">
        <f>IF(SUM(G7:H7)=0,"-",SUM(G7:H7))</f>
        <v>2373</v>
      </c>
      <c r="J7" s="254">
        <v>1100742</v>
      </c>
      <c r="K7" s="254">
        <v>40821</v>
      </c>
      <c r="L7" s="426">
        <f t="shared" si="1"/>
        <v>3.7084984492278843</v>
      </c>
    </row>
    <row r="8" spans="1:20" s="110" customFormat="1" ht="15" customHeight="1" x14ac:dyDescent="0.2">
      <c r="A8" s="681"/>
      <c r="B8" s="290" t="s">
        <v>230</v>
      </c>
      <c r="C8" s="252">
        <v>1872008</v>
      </c>
      <c r="D8" s="252">
        <v>88945</v>
      </c>
      <c r="E8" s="252">
        <v>23806</v>
      </c>
      <c r="F8" s="80">
        <f>IF(SUM(D8:E8)=0,"-",SUM(D8:E8))</f>
        <v>112751</v>
      </c>
      <c r="G8" s="252">
        <v>530</v>
      </c>
      <c r="H8" s="252">
        <v>97</v>
      </c>
      <c r="I8" s="80">
        <f>IF(SUM(G8:H8)=0,"-",SUM(G8:H8))</f>
        <v>627</v>
      </c>
      <c r="J8" s="252">
        <v>1184511</v>
      </c>
      <c r="K8" s="252">
        <v>64530</v>
      </c>
      <c r="L8" s="427">
        <f t="shared" si="1"/>
        <v>5.4478177070537965</v>
      </c>
    </row>
    <row r="9" spans="1:20" s="121" customFormat="1" ht="15" customHeight="1" x14ac:dyDescent="0.2">
      <c r="A9" s="563" t="s">
        <v>388</v>
      </c>
      <c r="B9" s="447" t="s">
        <v>1</v>
      </c>
      <c r="C9" s="453">
        <f t="shared" ref="C9:K11" si="2">IF(SUM(C12,C15,C18,C21,C24,C27,C30,C33,C36,C39,C42,C45,C48,C51,C54,C57,C60,C63,C66,)=0,"-",SUM(C12,C15,C18,C21,C24,C27,C30,C33,C36,C39,C42,C45,C48,C51,C54,C57,C60,C63,C66,))</f>
        <v>216887</v>
      </c>
      <c r="D9" s="453">
        <f t="shared" si="2"/>
        <v>16339</v>
      </c>
      <c r="E9" s="453">
        <f t="shared" si="2"/>
        <v>1649</v>
      </c>
      <c r="F9" s="453">
        <f t="shared" si="2"/>
        <v>17988</v>
      </c>
      <c r="G9" s="453">
        <f t="shared" si="2"/>
        <v>794</v>
      </c>
      <c r="H9" s="453" t="str">
        <f t="shared" si="2"/>
        <v>-</v>
      </c>
      <c r="I9" s="453">
        <f t="shared" si="2"/>
        <v>794</v>
      </c>
      <c r="J9" s="453">
        <f t="shared" si="2"/>
        <v>142895</v>
      </c>
      <c r="K9" s="453">
        <f t="shared" si="2"/>
        <v>10295</v>
      </c>
      <c r="L9" s="454">
        <f t="shared" si="1"/>
        <v>7.2045907834423879</v>
      </c>
      <c r="M9" s="123"/>
      <c r="N9" s="123"/>
      <c r="O9" s="123"/>
      <c r="P9" s="123"/>
      <c r="Q9" s="123"/>
    </row>
    <row r="10" spans="1:20" s="121" customFormat="1" ht="15" customHeight="1" x14ac:dyDescent="0.2">
      <c r="A10" s="564"/>
      <c r="B10" s="449" t="s">
        <v>229</v>
      </c>
      <c r="C10" s="455">
        <f t="shared" si="2"/>
        <v>100119</v>
      </c>
      <c r="D10" s="455">
        <f t="shared" si="2"/>
        <v>7404</v>
      </c>
      <c r="E10" s="455">
        <f t="shared" si="2"/>
        <v>907</v>
      </c>
      <c r="F10" s="455">
        <f t="shared" si="2"/>
        <v>8311</v>
      </c>
      <c r="G10" s="455">
        <f t="shared" si="2"/>
        <v>594</v>
      </c>
      <c r="H10" s="455" t="str">
        <f t="shared" si="2"/>
        <v>-</v>
      </c>
      <c r="I10" s="455">
        <f t="shared" si="2"/>
        <v>594</v>
      </c>
      <c r="J10" s="455">
        <f t="shared" si="2"/>
        <v>69732</v>
      </c>
      <c r="K10" s="455">
        <f t="shared" si="2"/>
        <v>4579</v>
      </c>
      <c r="L10" s="456">
        <f t="shared" si="1"/>
        <v>6.5665691504617678</v>
      </c>
    </row>
    <row r="11" spans="1:20" s="121" customFormat="1" ht="15" customHeight="1" x14ac:dyDescent="0.2">
      <c r="A11" s="565"/>
      <c r="B11" s="457" t="s">
        <v>230</v>
      </c>
      <c r="C11" s="458">
        <f t="shared" si="2"/>
        <v>116768</v>
      </c>
      <c r="D11" s="458">
        <f t="shared" si="2"/>
        <v>8935</v>
      </c>
      <c r="E11" s="458">
        <f t="shared" si="2"/>
        <v>742</v>
      </c>
      <c r="F11" s="458">
        <f t="shared" si="2"/>
        <v>9677</v>
      </c>
      <c r="G11" s="458">
        <f t="shared" si="2"/>
        <v>200</v>
      </c>
      <c r="H11" s="458" t="str">
        <f t="shared" si="2"/>
        <v>-</v>
      </c>
      <c r="I11" s="458">
        <f t="shared" si="2"/>
        <v>200</v>
      </c>
      <c r="J11" s="458">
        <f t="shared" si="2"/>
        <v>73163</v>
      </c>
      <c r="K11" s="458">
        <f t="shared" si="2"/>
        <v>5716</v>
      </c>
      <c r="L11" s="459">
        <f t="shared" si="1"/>
        <v>7.8126922078099588</v>
      </c>
    </row>
    <row r="12" spans="1:20" s="121" customFormat="1" ht="15" customHeight="1" x14ac:dyDescent="0.2">
      <c r="A12" s="545" t="s">
        <v>370</v>
      </c>
      <c r="B12" s="205" t="s">
        <v>1</v>
      </c>
      <c r="C12" s="431">
        <f>IF(SUM(C13:C14)=0,"-",SUM(C13:C14))</f>
        <v>103397</v>
      </c>
      <c r="D12" s="206">
        <f t="shared" ref="D12:K12" si="3">IF(SUM(D13:D14)=0,"-",SUM(D13:D14))</f>
        <v>6173</v>
      </c>
      <c r="E12" s="206" t="str">
        <f t="shared" si="3"/>
        <v>-</v>
      </c>
      <c r="F12" s="206">
        <f t="shared" si="3"/>
        <v>6173</v>
      </c>
      <c r="G12" s="206">
        <f t="shared" si="3"/>
        <v>645</v>
      </c>
      <c r="H12" s="206" t="str">
        <f t="shared" si="3"/>
        <v>-</v>
      </c>
      <c r="I12" s="206">
        <f t="shared" si="3"/>
        <v>645</v>
      </c>
      <c r="J12" s="431">
        <f t="shared" si="3"/>
        <v>70831</v>
      </c>
      <c r="K12" s="431">
        <f t="shared" si="3"/>
        <v>2954</v>
      </c>
      <c r="L12" s="401">
        <f t="shared" si="1"/>
        <v>4.1704903220341381</v>
      </c>
    </row>
    <row r="13" spans="1:20" s="121" customFormat="1" ht="15" customHeight="1" x14ac:dyDescent="0.2">
      <c r="A13" s="546"/>
      <c r="B13" s="212" t="s">
        <v>229</v>
      </c>
      <c r="C13" s="433">
        <v>47466</v>
      </c>
      <c r="D13" s="214">
        <v>2720</v>
      </c>
      <c r="E13" s="214" t="s">
        <v>391</v>
      </c>
      <c r="F13" s="213">
        <f>IF(SUM(D13:E13)=0,"-",SUM(D13:E13))</f>
        <v>2720</v>
      </c>
      <c r="G13" s="214">
        <v>459</v>
      </c>
      <c r="H13" s="214" t="s">
        <v>391</v>
      </c>
      <c r="I13" s="213">
        <f>IF(SUM(G13:H13)=0,"-",SUM(G13:H13))</f>
        <v>459</v>
      </c>
      <c r="J13" s="433">
        <v>34217</v>
      </c>
      <c r="K13" s="433">
        <v>1177</v>
      </c>
      <c r="L13" s="402">
        <f t="shared" si="1"/>
        <v>3.439810620451822</v>
      </c>
    </row>
    <row r="14" spans="1:20" s="121" customFormat="1" ht="15" customHeight="1" x14ac:dyDescent="0.2">
      <c r="A14" s="547"/>
      <c r="B14" s="208" t="s">
        <v>230</v>
      </c>
      <c r="C14" s="434">
        <v>55931</v>
      </c>
      <c r="D14" s="210">
        <v>3453</v>
      </c>
      <c r="E14" s="210" t="s">
        <v>391</v>
      </c>
      <c r="F14" s="209">
        <f>IF(SUM(D14:E14)=0,"-",SUM(D14:E14))</f>
        <v>3453</v>
      </c>
      <c r="G14" s="210">
        <v>186</v>
      </c>
      <c r="H14" s="210" t="s">
        <v>391</v>
      </c>
      <c r="I14" s="209">
        <f>IF(SUM(G14:H14)=0,"-",SUM(G14:H14))</f>
        <v>186</v>
      </c>
      <c r="J14" s="434">
        <v>36614</v>
      </c>
      <c r="K14" s="441">
        <v>1777</v>
      </c>
      <c r="L14" s="403">
        <f t="shared" si="1"/>
        <v>4.8533347899710488</v>
      </c>
    </row>
    <row r="15" spans="1:20" s="121" customFormat="1" ht="15" customHeight="1" x14ac:dyDescent="0.2">
      <c r="A15" s="545" t="s">
        <v>371</v>
      </c>
      <c r="B15" s="205" t="s">
        <v>1</v>
      </c>
      <c r="C15" s="431">
        <f>IF(SUM(C16:C17)=0,"-",SUM(C16:C17))</f>
        <v>27629</v>
      </c>
      <c r="D15" s="206">
        <f t="shared" ref="D15:K15" si="4">IF(SUM(D16:D17)=0,"-",SUM(D16:D17))</f>
        <v>1639</v>
      </c>
      <c r="E15" s="206" t="str">
        <f t="shared" si="4"/>
        <v>-</v>
      </c>
      <c r="F15" s="206">
        <f t="shared" si="4"/>
        <v>1639</v>
      </c>
      <c r="G15" s="206">
        <f t="shared" si="4"/>
        <v>6</v>
      </c>
      <c r="H15" s="206" t="str">
        <f t="shared" si="4"/>
        <v>-</v>
      </c>
      <c r="I15" s="206">
        <f t="shared" si="4"/>
        <v>6</v>
      </c>
      <c r="J15" s="431">
        <f t="shared" si="4"/>
        <v>18808</v>
      </c>
      <c r="K15" s="431">
        <f t="shared" si="4"/>
        <v>960</v>
      </c>
      <c r="L15" s="401">
        <f t="shared" si="1"/>
        <v>5.1042109740535944</v>
      </c>
    </row>
    <row r="16" spans="1:20" s="121" customFormat="1" ht="15" customHeight="1" x14ac:dyDescent="0.2">
      <c r="A16" s="546"/>
      <c r="B16" s="212" t="s">
        <v>229</v>
      </c>
      <c r="C16" s="433">
        <v>12702</v>
      </c>
      <c r="D16" s="214">
        <v>813</v>
      </c>
      <c r="E16" s="214" t="s">
        <v>391</v>
      </c>
      <c r="F16" s="213">
        <f>IF(SUM(D16:E16)=0,"-",SUM(D16:E16))</f>
        <v>813</v>
      </c>
      <c r="G16" s="214">
        <v>3</v>
      </c>
      <c r="H16" s="214" t="s">
        <v>391</v>
      </c>
      <c r="I16" s="213">
        <f>IF(SUM(G16:H16)=0,"-",SUM(G16:H16))</f>
        <v>3</v>
      </c>
      <c r="J16" s="433">
        <v>9086</v>
      </c>
      <c r="K16" s="433">
        <v>440</v>
      </c>
      <c r="L16" s="402">
        <f t="shared" si="1"/>
        <v>4.8426150121065374</v>
      </c>
    </row>
    <row r="17" spans="1:12" s="121" customFormat="1" ht="15" customHeight="1" x14ac:dyDescent="0.2">
      <c r="A17" s="547"/>
      <c r="B17" s="208" t="s">
        <v>230</v>
      </c>
      <c r="C17" s="434">
        <v>14927</v>
      </c>
      <c r="D17" s="210">
        <v>826</v>
      </c>
      <c r="E17" s="210" t="s">
        <v>391</v>
      </c>
      <c r="F17" s="209">
        <f>IF(SUM(D17:E17)=0,"-",SUM(D17:E17))</f>
        <v>826</v>
      </c>
      <c r="G17" s="210">
        <v>3</v>
      </c>
      <c r="H17" s="210" t="s">
        <v>391</v>
      </c>
      <c r="I17" s="209">
        <f>IF(SUM(G17:H17)=0,"-",SUM(G17:H17))</f>
        <v>3</v>
      </c>
      <c r="J17" s="434">
        <v>9722</v>
      </c>
      <c r="K17" s="441">
        <v>520</v>
      </c>
      <c r="L17" s="403">
        <f t="shared" si="1"/>
        <v>5.3486936844270732</v>
      </c>
    </row>
    <row r="18" spans="1:12" s="121" customFormat="1" ht="15" customHeight="1" x14ac:dyDescent="0.2">
      <c r="A18" s="545" t="s">
        <v>372</v>
      </c>
      <c r="B18" s="205" t="s">
        <v>1</v>
      </c>
      <c r="C18" s="431">
        <f>IF(SUM(C19:C20)=0,"-",SUM(C19:C20))</f>
        <v>3917</v>
      </c>
      <c r="D18" s="206">
        <f t="shared" ref="D18:K18" si="5">IF(SUM(D19:D20)=0,"-",SUM(D19:D20))</f>
        <v>445</v>
      </c>
      <c r="E18" s="206" t="str">
        <f t="shared" si="5"/>
        <v>-</v>
      </c>
      <c r="F18" s="206">
        <f t="shared" si="5"/>
        <v>445</v>
      </c>
      <c r="G18" s="206">
        <f t="shared" si="5"/>
        <v>2</v>
      </c>
      <c r="H18" s="206" t="str">
        <f t="shared" si="5"/>
        <v>-</v>
      </c>
      <c r="I18" s="206">
        <f t="shared" si="5"/>
        <v>2</v>
      </c>
      <c r="J18" s="431">
        <f t="shared" si="5"/>
        <v>2503</v>
      </c>
      <c r="K18" s="431">
        <f t="shared" si="5"/>
        <v>331</v>
      </c>
      <c r="L18" s="401">
        <f t="shared" si="1"/>
        <v>13.224131042748702</v>
      </c>
    </row>
    <row r="19" spans="1:12" s="121" customFormat="1" ht="15" customHeight="1" x14ac:dyDescent="0.2">
      <c r="A19" s="546"/>
      <c r="B19" s="212" t="s">
        <v>229</v>
      </c>
      <c r="C19" s="433">
        <v>1798</v>
      </c>
      <c r="D19" s="214">
        <v>207</v>
      </c>
      <c r="E19" s="214" t="s">
        <v>391</v>
      </c>
      <c r="F19" s="213">
        <f>IF(SUM(D19:E19)=0,"-",SUM(D19:E19))</f>
        <v>207</v>
      </c>
      <c r="G19" s="214">
        <v>1</v>
      </c>
      <c r="H19" s="214" t="s">
        <v>391</v>
      </c>
      <c r="I19" s="213">
        <f>IF(SUM(G19:H19)=0,"-",SUM(G19:H19))</f>
        <v>1</v>
      </c>
      <c r="J19" s="433">
        <v>1249</v>
      </c>
      <c r="K19" s="433">
        <v>161</v>
      </c>
      <c r="L19" s="402">
        <f t="shared" si="1"/>
        <v>12.890312249799841</v>
      </c>
    </row>
    <row r="20" spans="1:12" s="121" customFormat="1" ht="15" customHeight="1" x14ac:dyDescent="0.2">
      <c r="A20" s="547"/>
      <c r="B20" s="208" t="s">
        <v>230</v>
      </c>
      <c r="C20" s="434">
        <v>2119</v>
      </c>
      <c r="D20" s="210">
        <v>238</v>
      </c>
      <c r="E20" s="210" t="s">
        <v>391</v>
      </c>
      <c r="F20" s="209">
        <f>IF(SUM(D20:E20)=0,"-",SUM(D20:E20))</f>
        <v>238</v>
      </c>
      <c r="G20" s="210">
        <v>1</v>
      </c>
      <c r="H20" s="210" t="s">
        <v>391</v>
      </c>
      <c r="I20" s="209">
        <f>IF(SUM(G20:H20)=0,"-",SUM(G20:H20))</f>
        <v>1</v>
      </c>
      <c r="J20" s="434">
        <v>1254</v>
      </c>
      <c r="K20" s="441">
        <v>170</v>
      </c>
      <c r="L20" s="403">
        <f t="shared" si="1"/>
        <v>13.556618819776714</v>
      </c>
    </row>
    <row r="21" spans="1:12" s="121" customFormat="1" ht="15" customHeight="1" x14ac:dyDescent="0.2">
      <c r="A21" s="545" t="s">
        <v>373</v>
      </c>
      <c r="B21" s="205" t="s">
        <v>1</v>
      </c>
      <c r="C21" s="431">
        <f>IF(SUM(C22:C23)=0,"-",SUM(C22:C23))</f>
        <v>3215</v>
      </c>
      <c r="D21" s="206">
        <f t="shared" ref="D21:K21" si="6">IF(SUM(D22:D23)=0,"-",SUM(D22:D23))</f>
        <v>468</v>
      </c>
      <c r="E21" s="206" t="str">
        <f t="shared" si="6"/>
        <v>-</v>
      </c>
      <c r="F21" s="206">
        <f t="shared" si="6"/>
        <v>468</v>
      </c>
      <c r="G21" s="206">
        <f t="shared" si="6"/>
        <v>2</v>
      </c>
      <c r="H21" s="206" t="str">
        <f t="shared" si="6"/>
        <v>-</v>
      </c>
      <c r="I21" s="206">
        <f t="shared" si="6"/>
        <v>2</v>
      </c>
      <c r="J21" s="431">
        <f t="shared" si="6"/>
        <v>1896</v>
      </c>
      <c r="K21" s="431">
        <f t="shared" si="6"/>
        <v>311</v>
      </c>
      <c r="L21" s="401">
        <f t="shared" si="1"/>
        <v>16.40295358649789</v>
      </c>
    </row>
    <row r="22" spans="1:12" s="121" customFormat="1" ht="15" customHeight="1" x14ac:dyDescent="0.2">
      <c r="A22" s="546"/>
      <c r="B22" s="212" t="s">
        <v>229</v>
      </c>
      <c r="C22" s="433">
        <v>1505</v>
      </c>
      <c r="D22" s="214">
        <v>219</v>
      </c>
      <c r="E22" s="214" t="s">
        <v>391</v>
      </c>
      <c r="F22" s="213">
        <f>IF(SUM(D22:E22)=0,"-",SUM(D22:E22))</f>
        <v>219</v>
      </c>
      <c r="G22" s="214">
        <v>1</v>
      </c>
      <c r="H22" s="214" t="s">
        <v>391</v>
      </c>
      <c r="I22" s="213">
        <f>IF(SUM(G22:H22)=0,"-",SUM(G22:H22))</f>
        <v>1</v>
      </c>
      <c r="J22" s="433">
        <v>960</v>
      </c>
      <c r="K22" s="433">
        <v>143</v>
      </c>
      <c r="L22" s="402">
        <f t="shared" si="1"/>
        <v>14.895833333333334</v>
      </c>
    </row>
    <row r="23" spans="1:12" s="121" customFormat="1" ht="15" customHeight="1" x14ac:dyDescent="0.2">
      <c r="A23" s="547"/>
      <c r="B23" s="208" t="s">
        <v>230</v>
      </c>
      <c r="C23" s="434">
        <v>1710</v>
      </c>
      <c r="D23" s="210">
        <v>249</v>
      </c>
      <c r="E23" s="210" t="s">
        <v>391</v>
      </c>
      <c r="F23" s="209">
        <f>IF(SUM(D23:E23)=0,"-",SUM(D23:E23))</f>
        <v>249</v>
      </c>
      <c r="G23" s="210">
        <v>1</v>
      </c>
      <c r="H23" s="210" t="s">
        <v>391</v>
      </c>
      <c r="I23" s="209">
        <f>IF(SUM(G23:H23)=0,"-",SUM(G23:H23))</f>
        <v>1</v>
      </c>
      <c r="J23" s="434">
        <v>936</v>
      </c>
      <c r="K23" s="441">
        <v>168</v>
      </c>
      <c r="L23" s="403">
        <f t="shared" si="1"/>
        <v>17.948717948717949</v>
      </c>
    </row>
    <row r="24" spans="1:12" s="121" customFormat="1" ht="15" customHeight="1" x14ac:dyDescent="0.2">
      <c r="A24" s="545" t="s">
        <v>374</v>
      </c>
      <c r="B24" s="205" t="s">
        <v>1</v>
      </c>
      <c r="C24" s="431">
        <f>IF(SUM(C25:C26)=0,"-",SUM(C25:C26))</f>
        <v>3259</v>
      </c>
      <c r="D24" s="206">
        <f t="shared" ref="D24:K24" si="7">IF(SUM(D25:D26)=0,"-",SUM(D25:D26))</f>
        <v>181</v>
      </c>
      <c r="E24" s="206">
        <f t="shared" si="7"/>
        <v>84</v>
      </c>
      <c r="F24" s="206">
        <f t="shared" si="7"/>
        <v>265</v>
      </c>
      <c r="G24" s="206">
        <f t="shared" si="7"/>
        <v>69</v>
      </c>
      <c r="H24" s="206" t="str">
        <f t="shared" si="7"/>
        <v>-</v>
      </c>
      <c r="I24" s="206">
        <f t="shared" si="7"/>
        <v>69</v>
      </c>
      <c r="J24" s="431">
        <f t="shared" si="7"/>
        <v>2108</v>
      </c>
      <c r="K24" s="431">
        <f t="shared" si="7"/>
        <v>179</v>
      </c>
      <c r="L24" s="401">
        <f t="shared" si="1"/>
        <v>8.4914611005692606</v>
      </c>
    </row>
    <row r="25" spans="1:12" s="121" customFormat="1" ht="15" customHeight="1" x14ac:dyDescent="0.2">
      <c r="A25" s="546"/>
      <c r="B25" s="212" t="s">
        <v>229</v>
      </c>
      <c r="C25" s="433">
        <v>1539</v>
      </c>
      <c r="D25" s="214">
        <v>80</v>
      </c>
      <c r="E25" s="214">
        <v>52</v>
      </c>
      <c r="F25" s="213">
        <f>IF(SUM(D25:E25)=0,"-",SUM(D25:E25))</f>
        <v>132</v>
      </c>
      <c r="G25" s="214">
        <v>69</v>
      </c>
      <c r="H25" s="214" t="s">
        <v>391</v>
      </c>
      <c r="I25" s="213">
        <f>IF(SUM(G25:H25)=0,"-",SUM(G25:H25))</f>
        <v>69</v>
      </c>
      <c r="J25" s="433">
        <v>1044</v>
      </c>
      <c r="K25" s="433">
        <v>84</v>
      </c>
      <c r="L25" s="402">
        <f t="shared" si="1"/>
        <v>8.0459770114942533</v>
      </c>
    </row>
    <row r="26" spans="1:12" s="121" customFormat="1" ht="15" customHeight="1" x14ac:dyDescent="0.2">
      <c r="A26" s="547"/>
      <c r="B26" s="208" t="s">
        <v>230</v>
      </c>
      <c r="C26" s="434">
        <v>1720</v>
      </c>
      <c r="D26" s="210">
        <v>101</v>
      </c>
      <c r="E26" s="210">
        <v>32</v>
      </c>
      <c r="F26" s="209">
        <f>IF(SUM(D26:E26)=0,"-",SUM(D26:E26))</f>
        <v>133</v>
      </c>
      <c r="G26" s="210" t="s">
        <v>391</v>
      </c>
      <c r="H26" s="210" t="s">
        <v>391</v>
      </c>
      <c r="I26" s="209" t="str">
        <f>IF(SUM(G26:H26)=0,"-",SUM(G26:H26))</f>
        <v>-</v>
      </c>
      <c r="J26" s="434">
        <v>1064</v>
      </c>
      <c r="K26" s="441">
        <v>95</v>
      </c>
      <c r="L26" s="403">
        <f t="shared" si="1"/>
        <v>8.9285714285714288</v>
      </c>
    </row>
    <row r="27" spans="1:12" s="121" customFormat="1" ht="15" customHeight="1" x14ac:dyDescent="0.2">
      <c r="A27" s="545" t="s">
        <v>375</v>
      </c>
      <c r="B27" s="205" t="s">
        <v>1</v>
      </c>
      <c r="C27" s="431">
        <f>IF(SUM(C28:C29)=0,"-",SUM(C28:C29))</f>
        <v>4186</v>
      </c>
      <c r="D27" s="206">
        <f t="shared" ref="D27:K27" si="8">IF(SUM(D28:D29)=0,"-",SUM(D28:D29))</f>
        <v>94</v>
      </c>
      <c r="E27" s="206" t="str">
        <f t="shared" si="8"/>
        <v>-</v>
      </c>
      <c r="F27" s="206">
        <f t="shared" si="8"/>
        <v>94</v>
      </c>
      <c r="G27" s="206" t="str">
        <f t="shared" si="8"/>
        <v>-</v>
      </c>
      <c r="H27" s="206" t="str">
        <f t="shared" si="8"/>
        <v>-</v>
      </c>
      <c r="I27" s="206" t="str">
        <f t="shared" si="8"/>
        <v>-</v>
      </c>
      <c r="J27" s="431">
        <f t="shared" si="8"/>
        <v>2527</v>
      </c>
      <c r="K27" s="431">
        <f t="shared" si="8"/>
        <v>53</v>
      </c>
      <c r="L27" s="401">
        <f t="shared" si="1"/>
        <v>2.0973486347447565</v>
      </c>
    </row>
    <row r="28" spans="1:12" s="121" customFormat="1" ht="15" customHeight="1" x14ac:dyDescent="0.2">
      <c r="A28" s="546"/>
      <c r="B28" s="212" t="s">
        <v>229</v>
      </c>
      <c r="C28" s="433">
        <v>1989</v>
      </c>
      <c r="D28" s="214">
        <v>37</v>
      </c>
      <c r="E28" s="214" t="s">
        <v>391</v>
      </c>
      <c r="F28" s="213">
        <f>IF(SUM(D28:E28)=0,"-",SUM(D28:E28))</f>
        <v>37</v>
      </c>
      <c r="G28" s="214" t="s">
        <v>391</v>
      </c>
      <c r="H28" s="214" t="s">
        <v>391</v>
      </c>
      <c r="I28" s="213" t="str">
        <f>IF(SUM(G28:H28)=0,"-",SUM(G28:H28))</f>
        <v>-</v>
      </c>
      <c r="J28" s="433">
        <v>1299</v>
      </c>
      <c r="K28" s="433">
        <v>22</v>
      </c>
      <c r="L28" s="402">
        <f t="shared" si="1"/>
        <v>1.6936104695919936</v>
      </c>
    </row>
    <row r="29" spans="1:12" s="121" customFormat="1" ht="15" customHeight="1" x14ac:dyDescent="0.2">
      <c r="A29" s="547"/>
      <c r="B29" s="208" t="s">
        <v>230</v>
      </c>
      <c r="C29" s="434">
        <v>2197</v>
      </c>
      <c r="D29" s="210">
        <v>57</v>
      </c>
      <c r="E29" s="210" t="s">
        <v>391</v>
      </c>
      <c r="F29" s="209">
        <f>IF(SUM(D29:E29)=0,"-",SUM(D29:E29))</f>
        <v>57</v>
      </c>
      <c r="G29" s="210" t="s">
        <v>391</v>
      </c>
      <c r="H29" s="210" t="s">
        <v>391</v>
      </c>
      <c r="I29" s="209" t="str">
        <f>IF(SUM(G29:H29)=0,"-",SUM(G29:H29))</f>
        <v>-</v>
      </c>
      <c r="J29" s="434">
        <v>1228</v>
      </c>
      <c r="K29" s="441">
        <v>31</v>
      </c>
      <c r="L29" s="403">
        <f t="shared" si="1"/>
        <v>2.5244299674267103</v>
      </c>
    </row>
    <row r="30" spans="1:12" s="121" customFormat="1" ht="15" customHeight="1" x14ac:dyDescent="0.2">
      <c r="A30" s="545" t="s">
        <v>376</v>
      </c>
      <c r="B30" s="205" t="s">
        <v>1</v>
      </c>
      <c r="C30" s="431">
        <f>IF(SUM(C31:C32)=0,"-",SUM(C31:C32))</f>
        <v>6511</v>
      </c>
      <c r="D30" s="206">
        <f t="shared" ref="D30:K30" si="9">IF(SUM(D31:D32)=0,"-",SUM(D31:D32))</f>
        <v>439</v>
      </c>
      <c r="E30" s="206">
        <f t="shared" si="9"/>
        <v>183</v>
      </c>
      <c r="F30" s="206">
        <f t="shared" si="9"/>
        <v>622</v>
      </c>
      <c r="G30" s="206">
        <f t="shared" si="9"/>
        <v>6</v>
      </c>
      <c r="H30" s="206" t="str">
        <f t="shared" si="9"/>
        <v>-</v>
      </c>
      <c r="I30" s="206">
        <f t="shared" si="9"/>
        <v>6</v>
      </c>
      <c r="J30" s="431">
        <f t="shared" si="9"/>
        <v>3829</v>
      </c>
      <c r="K30" s="431">
        <f t="shared" si="9"/>
        <v>450</v>
      </c>
      <c r="L30" s="401">
        <f t="shared" si="1"/>
        <v>11.752415774353617</v>
      </c>
    </row>
    <row r="31" spans="1:12" s="121" customFormat="1" ht="15" customHeight="1" x14ac:dyDescent="0.2">
      <c r="A31" s="546"/>
      <c r="B31" s="212" t="s">
        <v>229</v>
      </c>
      <c r="C31" s="433">
        <v>3056</v>
      </c>
      <c r="D31" s="214">
        <v>216</v>
      </c>
      <c r="E31" s="214">
        <v>122</v>
      </c>
      <c r="F31" s="213">
        <f>IF(SUM(D31:E31)=0,"-",SUM(D31:E31))</f>
        <v>338</v>
      </c>
      <c r="G31" s="214">
        <v>5</v>
      </c>
      <c r="H31" s="214" t="s">
        <v>391</v>
      </c>
      <c r="I31" s="213">
        <f>IF(SUM(G31:H31)=0,"-",SUM(G31:H31))</f>
        <v>5</v>
      </c>
      <c r="J31" s="433">
        <v>1926</v>
      </c>
      <c r="K31" s="433">
        <v>246</v>
      </c>
      <c r="L31" s="402">
        <f t="shared" si="1"/>
        <v>12.772585669781931</v>
      </c>
    </row>
    <row r="32" spans="1:12" s="121" customFormat="1" ht="15" customHeight="1" x14ac:dyDescent="0.2">
      <c r="A32" s="547"/>
      <c r="B32" s="208" t="s">
        <v>230</v>
      </c>
      <c r="C32" s="434">
        <v>3455</v>
      </c>
      <c r="D32" s="210">
        <v>223</v>
      </c>
      <c r="E32" s="210">
        <v>61</v>
      </c>
      <c r="F32" s="209">
        <f>IF(SUM(D32:E32)=0,"-",SUM(D32:E32))</f>
        <v>284</v>
      </c>
      <c r="G32" s="210">
        <v>1</v>
      </c>
      <c r="H32" s="210" t="s">
        <v>391</v>
      </c>
      <c r="I32" s="209">
        <f>IF(SUM(G32:H32)=0,"-",SUM(G32:H32))</f>
        <v>1</v>
      </c>
      <c r="J32" s="434">
        <v>1903</v>
      </c>
      <c r="K32" s="441">
        <v>204</v>
      </c>
      <c r="L32" s="403">
        <f t="shared" si="1"/>
        <v>10.719915922228061</v>
      </c>
    </row>
    <row r="33" spans="1:12" s="121" customFormat="1" ht="15" customHeight="1" x14ac:dyDescent="0.2">
      <c r="A33" s="545" t="s">
        <v>377</v>
      </c>
      <c r="B33" s="205" t="s">
        <v>1</v>
      </c>
      <c r="C33" s="431">
        <f>IF(SUM(C34:C35)=0,"-",SUM(C34:C35))</f>
        <v>11738</v>
      </c>
      <c r="D33" s="206">
        <f t="shared" ref="D33:K33" si="10">IF(SUM(D34:D35)=0,"-",SUM(D34:D35))</f>
        <v>1186</v>
      </c>
      <c r="E33" s="206" t="str">
        <f t="shared" si="10"/>
        <v>-</v>
      </c>
      <c r="F33" s="206">
        <f t="shared" si="10"/>
        <v>1186</v>
      </c>
      <c r="G33" s="206">
        <f t="shared" si="10"/>
        <v>1</v>
      </c>
      <c r="H33" s="206" t="str">
        <f t="shared" si="10"/>
        <v>-</v>
      </c>
      <c r="I33" s="206">
        <f t="shared" si="10"/>
        <v>1</v>
      </c>
      <c r="J33" s="431">
        <f t="shared" si="10"/>
        <v>7838</v>
      </c>
      <c r="K33" s="431">
        <f t="shared" si="10"/>
        <v>778</v>
      </c>
      <c r="L33" s="401">
        <f t="shared" si="1"/>
        <v>9.9260015310028074</v>
      </c>
    </row>
    <row r="34" spans="1:12" s="121" customFormat="1" ht="15" customHeight="1" x14ac:dyDescent="0.2">
      <c r="A34" s="546"/>
      <c r="B34" s="212" t="s">
        <v>229</v>
      </c>
      <c r="C34" s="433">
        <v>5469</v>
      </c>
      <c r="D34" s="214">
        <v>587</v>
      </c>
      <c r="E34" s="214" t="s">
        <v>391</v>
      </c>
      <c r="F34" s="213">
        <f>IF(SUM(D34:E34)=0,"-",SUM(D34:E34))</f>
        <v>587</v>
      </c>
      <c r="G34" s="214">
        <v>1</v>
      </c>
      <c r="H34" s="214" t="s">
        <v>391</v>
      </c>
      <c r="I34" s="213">
        <f>IF(SUM(G34:H34)=0,"-",SUM(G34:H34))</f>
        <v>1</v>
      </c>
      <c r="J34" s="433">
        <v>3832</v>
      </c>
      <c r="K34" s="433">
        <v>365</v>
      </c>
      <c r="L34" s="402">
        <f t="shared" si="1"/>
        <v>9.5250521920668056</v>
      </c>
    </row>
    <row r="35" spans="1:12" s="121" customFormat="1" ht="15" customHeight="1" x14ac:dyDescent="0.2">
      <c r="A35" s="547"/>
      <c r="B35" s="208" t="s">
        <v>230</v>
      </c>
      <c r="C35" s="434">
        <v>6269</v>
      </c>
      <c r="D35" s="210">
        <v>599</v>
      </c>
      <c r="E35" s="210" t="s">
        <v>391</v>
      </c>
      <c r="F35" s="209">
        <f>IF(SUM(D35:E35)=0,"-",SUM(D35:E35))</f>
        <v>599</v>
      </c>
      <c r="G35" s="210" t="s">
        <v>391</v>
      </c>
      <c r="H35" s="210" t="s">
        <v>391</v>
      </c>
      <c r="I35" s="209" t="str">
        <f>IF(SUM(G35:H35)=0,"-",SUM(G35:H35))</f>
        <v>-</v>
      </c>
      <c r="J35" s="434">
        <v>4006</v>
      </c>
      <c r="K35" s="441">
        <v>413</v>
      </c>
      <c r="L35" s="403">
        <f t="shared" si="1"/>
        <v>10.309535696455317</v>
      </c>
    </row>
    <row r="36" spans="1:12" s="121" customFormat="1" ht="15" customHeight="1" x14ac:dyDescent="0.2">
      <c r="A36" s="545" t="s">
        <v>389</v>
      </c>
      <c r="B36" s="205" t="s">
        <v>1</v>
      </c>
      <c r="C36" s="431">
        <f>IF(SUM(C37:C38)=0,"-",SUM(C37:C38))</f>
        <v>2511</v>
      </c>
      <c r="D36" s="206">
        <f t="shared" ref="D36:K36" si="11">IF(SUM(D37:D38)=0,"-",SUM(D37:D38))</f>
        <v>483</v>
      </c>
      <c r="E36" s="206" t="str">
        <f t="shared" si="11"/>
        <v>-</v>
      </c>
      <c r="F36" s="206">
        <f t="shared" si="11"/>
        <v>483</v>
      </c>
      <c r="G36" s="206">
        <f t="shared" si="11"/>
        <v>7</v>
      </c>
      <c r="H36" s="206" t="str">
        <f t="shared" si="11"/>
        <v>-</v>
      </c>
      <c r="I36" s="206">
        <f t="shared" si="11"/>
        <v>7</v>
      </c>
      <c r="J36" s="431">
        <f t="shared" si="11"/>
        <v>1643</v>
      </c>
      <c r="K36" s="431">
        <f t="shared" si="11"/>
        <v>294</v>
      </c>
      <c r="L36" s="401">
        <f t="shared" si="1"/>
        <v>17.89409616555082</v>
      </c>
    </row>
    <row r="37" spans="1:12" s="121" customFormat="1" ht="15" customHeight="1" x14ac:dyDescent="0.2">
      <c r="A37" s="546"/>
      <c r="B37" s="212" t="s">
        <v>229</v>
      </c>
      <c r="C37" s="433">
        <v>1182</v>
      </c>
      <c r="D37" s="214">
        <v>229</v>
      </c>
      <c r="E37" s="214" t="s">
        <v>391</v>
      </c>
      <c r="F37" s="213">
        <f>IF(SUM(D37:E37)=0,"-",SUM(D37:E37))</f>
        <v>229</v>
      </c>
      <c r="G37" s="214">
        <v>6</v>
      </c>
      <c r="H37" s="214" t="s">
        <v>391</v>
      </c>
      <c r="I37" s="213">
        <f>IF(SUM(G37:H37)=0,"-",SUM(G37:H37))</f>
        <v>6</v>
      </c>
      <c r="J37" s="433">
        <v>847</v>
      </c>
      <c r="K37" s="433">
        <v>139</v>
      </c>
      <c r="L37" s="402">
        <f t="shared" si="1"/>
        <v>16.41086186540732</v>
      </c>
    </row>
    <row r="38" spans="1:12" s="121" customFormat="1" ht="15" customHeight="1" x14ac:dyDescent="0.2">
      <c r="A38" s="547"/>
      <c r="B38" s="208" t="s">
        <v>230</v>
      </c>
      <c r="C38" s="434">
        <v>1329</v>
      </c>
      <c r="D38" s="210">
        <v>254</v>
      </c>
      <c r="E38" s="210" t="s">
        <v>391</v>
      </c>
      <c r="F38" s="209">
        <f>IF(SUM(D38:E38)=0,"-",SUM(D38:E38))</f>
        <v>254</v>
      </c>
      <c r="G38" s="210">
        <v>1</v>
      </c>
      <c r="H38" s="210" t="s">
        <v>391</v>
      </c>
      <c r="I38" s="209">
        <f>IF(SUM(G38:H38)=0,"-",SUM(G38:H38))</f>
        <v>1</v>
      </c>
      <c r="J38" s="434">
        <v>796</v>
      </c>
      <c r="K38" s="441">
        <v>155</v>
      </c>
      <c r="L38" s="403">
        <f t="shared" si="1"/>
        <v>19.472361809045228</v>
      </c>
    </row>
    <row r="39" spans="1:12" s="121" customFormat="1" ht="15" customHeight="1" x14ac:dyDescent="0.2">
      <c r="A39" s="545" t="s">
        <v>378</v>
      </c>
      <c r="B39" s="205" t="s">
        <v>1</v>
      </c>
      <c r="C39" s="431">
        <f>IF(SUM(C40:C41)=0,"-",SUM(C40:C41))</f>
        <v>2015</v>
      </c>
      <c r="D39" s="206">
        <f t="shared" ref="D39:K39" si="12">IF(SUM(D40:D41)=0,"-",SUM(D40:D41))</f>
        <v>384</v>
      </c>
      <c r="E39" s="206">
        <f t="shared" si="12"/>
        <v>290</v>
      </c>
      <c r="F39" s="206">
        <f t="shared" si="12"/>
        <v>674</v>
      </c>
      <c r="G39" s="206" t="str">
        <f t="shared" si="12"/>
        <v>-</v>
      </c>
      <c r="H39" s="206" t="str">
        <f t="shared" si="12"/>
        <v>-</v>
      </c>
      <c r="I39" s="206" t="str">
        <f t="shared" si="12"/>
        <v>-</v>
      </c>
      <c r="J39" s="431">
        <f t="shared" si="12"/>
        <v>1288</v>
      </c>
      <c r="K39" s="431">
        <f t="shared" si="12"/>
        <v>418</v>
      </c>
      <c r="L39" s="401">
        <f t="shared" si="1"/>
        <v>32.453416149068318</v>
      </c>
    </row>
    <row r="40" spans="1:12" s="121" customFormat="1" ht="15" customHeight="1" x14ac:dyDescent="0.2">
      <c r="A40" s="546"/>
      <c r="B40" s="212" t="s">
        <v>229</v>
      </c>
      <c r="C40" s="433">
        <v>944</v>
      </c>
      <c r="D40" s="214">
        <v>154</v>
      </c>
      <c r="E40" s="214">
        <v>153</v>
      </c>
      <c r="F40" s="213">
        <f>IF(SUM(D40:E40)=0,"-",SUM(D40:E40))</f>
        <v>307</v>
      </c>
      <c r="G40" s="214" t="s">
        <v>391</v>
      </c>
      <c r="H40" s="214" t="s">
        <v>391</v>
      </c>
      <c r="I40" s="213" t="str">
        <f>IF(SUM(G40:H40)=0,"-",SUM(G40:H40))</f>
        <v>-</v>
      </c>
      <c r="J40" s="433">
        <v>654</v>
      </c>
      <c r="K40" s="433">
        <v>199</v>
      </c>
      <c r="L40" s="402">
        <f t="shared" si="1"/>
        <v>30.428134556574925</v>
      </c>
    </row>
    <row r="41" spans="1:12" s="121" customFormat="1" ht="15" customHeight="1" x14ac:dyDescent="0.2">
      <c r="A41" s="547"/>
      <c r="B41" s="208" t="s">
        <v>230</v>
      </c>
      <c r="C41" s="434">
        <v>1071</v>
      </c>
      <c r="D41" s="210">
        <v>230</v>
      </c>
      <c r="E41" s="210">
        <v>137</v>
      </c>
      <c r="F41" s="209">
        <f>IF(SUM(D41:E41)=0,"-",SUM(D41:E41))</f>
        <v>367</v>
      </c>
      <c r="G41" s="210" t="s">
        <v>391</v>
      </c>
      <c r="H41" s="210" t="s">
        <v>391</v>
      </c>
      <c r="I41" s="209" t="str">
        <f>IF(SUM(G41:H41)=0,"-",SUM(G41:H41))</f>
        <v>-</v>
      </c>
      <c r="J41" s="434">
        <v>634</v>
      </c>
      <c r="K41" s="441">
        <v>219</v>
      </c>
      <c r="L41" s="403">
        <f t="shared" si="1"/>
        <v>34.542586750788644</v>
      </c>
    </row>
    <row r="42" spans="1:12" s="121" customFormat="1" ht="15" customHeight="1" x14ac:dyDescent="0.2">
      <c r="A42" s="545" t="s">
        <v>379</v>
      </c>
      <c r="B42" s="205" t="s">
        <v>1</v>
      </c>
      <c r="C42" s="431">
        <f>IF(SUM(C43:C44)=0,"-",SUM(C43:C44))</f>
        <v>3611</v>
      </c>
      <c r="D42" s="206">
        <f t="shared" ref="D42:K42" si="13">IF(SUM(D43:D44)=0,"-",SUM(D43:D44))</f>
        <v>452</v>
      </c>
      <c r="E42" s="206">
        <f t="shared" si="13"/>
        <v>56</v>
      </c>
      <c r="F42" s="206">
        <f t="shared" si="13"/>
        <v>508</v>
      </c>
      <c r="G42" s="206">
        <f t="shared" si="13"/>
        <v>4</v>
      </c>
      <c r="H42" s="206" t="str">
        <f t="shared" si="13"/>
        <v>-</v>
      </c>
      <c r="I42" s="206">
        <f t="shared" si="13"/>
        <v>4</v>
      </c>
      <c r="J42" s="431">
        <f t="shared" si="13"/>
        <v>2132</v>
      </c>
      <c r="K42" s="431">
        <f t="shared" si="13"/>
        <v>294</v>
      </c>
      <c r="L42" s="401">
        <f t="shared" si="1"/>
        <v>13.78986866791745</v>
      </c>
    </row>
    <row r="43" spans="1:12" s="121" customFormat="1" ht="15" customHeight="1" x14ac:dyDescent="0.2">
      <c r="A43" s="546"/>
      <c r="B43" s="212" t="s">
        <v>229</v>
      </c>
      <c r="C43" s="433">
        <v>1705</v>
      </c>
      <c r="D43" s="214">
        <v>218</v>
      </c>
      <c r="E43" s="214">
        <v>25</v>
      </c>
      <c r="F43" s="213">
        <f>IF(SUM(D43:E43)=0,"-",SUM(D43:E43))</f>
        <v>243</v>
      </c>
      <c r="G43" s="214">
        <v>3</v>
      </c>
      <c r="H43" s="214" t="s">
        <v>391</v>
      </c>
      <c r="I43" s="213">
        <f>IF(SUM(G43:H43)=0,"-",SUM(G43:H43))</f>
        <v>3</v>
      </c>
      <c r="J43" s="433">
        <v>1064</v>
      </c>
      <c r="K43" s="433">
        <v>132</v>
      </c>
      <c r="L43" s="402">
        <f t="shared" si="1"/>
        <v>12.406015037593985</v>
      </c>
    </row>
    <row r="44" spans="1:12" s="121" customFormat="1" ht="15" customHeight="1" x14ac:dyDescent="0.2">
      <c r="A44" s="547"/>
      <c r="B44" s="208" t="s">
        <v>230</v>
      </c>
      <c r="C44" s="434">
        <v>1906</v>
      </c>
      <c r="D44" s="210">
        <v>234</v>
      </c>
      <c r="E44" s="210">
        <v>31</v>
      </c>
      <c r="F44" s="209">
        <f>IF(SUM(D44:E44)=0,"-",SUM(D44:E44))</f>
        <v>265</v>
      </c>
      <c r="G44" s="210">
        <v>1</v>
      </c>
      <c r="H44" s="210" t="s">
        <v>391</v>
      </c>
      <c r="I44" s="209">
        <f>IF(SUM(G44:H44)=0,"-",SUM(G44:H44))</f>
        <v>1</v>
      </c>
      <c r="J44" s="434">
        <v>1068</v>
      </c>
      <c r="K44" s="441">
        <v>162</v>
      </c>
      <c r="L44" s="403">
        <f t="shared" si="1"/>
        <v>15.168539325842698</v>
      </c>
    </row>
    <row r="45" spans="1:12" s="121" customFormat="1" ht="15" customHeight="1" x14ac:dyDescent="0.2">
      <c r="A45" s="545" t="s">
        <v>380</v>
      </c>
      <c r="B45" s="205" t="s">
        <v>1</v>
      </c>
      <c r="C45" s="431">
        <f>IF(SUM(C46:C47)=0,"-",SUM(C46:C47))</f>
        <v>4875</v>
      </c>
      <c r="D45" s="206">
        <f t="shared" ref="D45:K45" si="14">IF(SUM(D46:D47)=0,"-",SUM(D46:D47))</f>
        <v>418</v>
      </c>
      <c r="E45" s="206">
        <f t="shared" si="14"/>
        <v>69</v>
      </c>
      <c r="F45" s="206">
        <f t="shared" si="14"/>
        <v>487</v>
      </c>
      <c r="G45" s="206">
        <f t="shared" si="14"/>
        <v>16</v>
      </c>
      <c r="H45" s="206" t="str">
        <f t="shared" si="14"/>
        <v>-</v>
      </c>
      <c r="I45" s="206">
        <f t="shared" si="14"/>
        <v>16</v>
      </c>
      <c r="J45" s="431">
        <f t="shared" si="14"/>
        <v>2986</v>
      </c>
      <c r="K45" s="431">
        <f t="shared" si="14"/>
        <v>263</v>
      </c>
      <c r="L45" s="401">
        <f t="shared" si="1"/>
        <v>8.8077695914266574</v>
      </c>
    </row>
    <row r="46" spans="1:12" s="121" customFormat="1" ht="15" customHeight="1" x14ac:dyDescent="0.2">
      <c r="A46" s="546"/>
      <c r="B46" s="212" t="s">
        <v>229</v>
      </c>
      <c r="C46" s="433">
        <v>2247</v>
      </c>
      <c r="D46" s="214">
        <v>191</v>
      </c>
      <c r="E46" s="214">
        <v>39</v>
      </c>
      <c r="F46" s="213">
        <f>IF(SUM(D46:E46)=0,"-",SUM(D46:E46))</f>
        <v>230</v>
      </c>
      <c r="G46" s="214">
        <v>14</v>
      </c>
      <c r="H46" s="214" t="s">
        <v>391</v>
      </c>
      <c r="I46" s="213">
        <f>IF(SUM(G46:H46)=0,"-",SUM(G46:H46))</f>
        <v>14</v>
      </c>
      <c r="J46" s="433">
        <v>1486</v>
      </c>
      <c r="K46" s="433">
        <v>117</v>
      </c>
      <c r="L46" s="402">
        <f t="shared" si="1"/>
        <v>7.8734858681022883</v>
      </c>
    </row>
    <row r="47" spans="1:12" s="121" customFormat="1" ht="15" customHeight="1" x14ac:dyDescent="0.2">
      <c r="A47" s="547"/>
      <c r="B47" s="208" t="s">
        <v>230</v>
      </c>
      <c r="C47" s="434">
        <v>2628</v>
      </c>
      <c r="D47" s="210">
        <v>227</v>
      </c>
      <c r="E47" s="210">
        <v>30</v>
      </c>
      <c r="F47" s="209">
        <f>IF(SUM(D47:E47)=0,"-",SUM(D47:E47))</f>
        <v>257</v>
      </c>
      <c r="G47" s="210">
        <v>2</v>
      </c>
      <c r="H47" s="210" t="s">
        <v>391</v>
      </c>
      <c r="I47" s="209">
        <f>IF(SUM(G47:H47)=0,"-",SUM(G47:H47))</f>
        <v>2</v>
      </c>
      <c r="J47" s="434">
        <v>1500</v>
      </c>
      <c r="K47" s="441">
        <v>146</v>
      </c>
      <c r="L47" s="403">
        <f t="shared" si="1"/>
        <v>9.7333333333333325</v>
      </c>
    </row>
    <row r="48" spans="1:12" s="121" customFormat="1" ht="15" customHeight="1" x14ac:dyDescent="0.2">
      <c r="A48" s="545" t="s">
        <v>381</v>
      </c>
      <c r="B48" s="205" t="s">
        <v>1</v>
      </c>
      <c r="C48" s="431">
        <f>IF(SUM(C49:C50)=0,"-",SUM(C49:C50))</f>
        <v>17488</v>
      </c>
      <c r="D48" s="206">
        <f t="shared" ref="D48:K48" si="15">IF(SUM(D49:D50)=0,"-",SUM(D49:D50))</f>
        <v>1271</v>
      </c>
      <c r="E48" s="206">
        <f t="shared" si="15"/>
        <v>844</v>
      </c>
      <c r="F48" s="206">
        <f t="shared" si="15"/>
        <v>2115</v>
      </c>
      <c r="G48" s="206">
        <f t="shared" si="15"/>
        <v>13</v>
      </c>
      <c r="H48" s="206" t="str">
        <f t="shared" si="15"/>
        <v>-</v>
      </c>
      <c r="I48" s="206">
        <f t="shared" si="15"/>
        <v>13</v>
      </c>
      <c r="J48" s="431">
        <f t="shared" si="15"/>
        <v>11367</v>
      </c>
      <c r="K48" s="431">
        <f t="shared" si="15"/>
        <v>1332</v>
      </c>
      <c r="L48" s="401">
        <f t="shared" si="1"/>
        <v>11.718131433095804</v>
      </c>
    </row>
    <row r="49" spans="1:12" s="121" customFormat="1" ht="15" customHeight="1" x14ac:dyDescent="0.2">
      <c r="A49" s="546"/>
      <c r="B49" s="212" t="s">
        <v>229</v>
      </c>
      <c r="C49" s="433">
        <v>8101</v>
      </c>
      <c r="D49" s="214">
        <v>519</v>
      </c>
      <c r="E49" s="214">
        <v>452</v>
      </c>
      <c r="F49" s="213">
        <f>IF(SUM(D49:E49)=0,"-",SUM(D49:E49))</f>
        <v>971</v>
      </c>
      <c r="G49" s="214">
        <v>10</v>
      </c>
      <c r="H49" s="214" t="s">
        <v>391</v>
      </c>
      <c r="I49" s="213">
        <f>IF(SUM(G49:H49)=0,"-",SUM(G49:H49))</f>
        <v>10</v>
      </c>
      <c r="J49" s="433">
        <v>5478</v>
      </c>
      <c r="K49" s="433">
        <v>598</v>
      </c>
      <c r="L49" s="402">
        <f t="shared" si="1"/>
        <v>10.916392844103688</v>
      </c>
    </row>
    <row r="50" spans="1:12" s="121" customFormat="1" ht="15" customHeight="1" x14ac:dyDescent="0.2">
      <c r="A50" s="547"/>
      <c r="B50" s="208" t="s">
        <v>230</v>
      </c>
      <c r="C50" s="434">
        <v>9387</v>
      </c>
      <c r="D50" s="210">
        <v>752</v>
      </c>
      <c r="E50" s="210">
        <v>392</v>
      </c>
      <c r="F50" s="209">
        <f>IF(SUM(D50:E50)=0,"-",SUM(D50:E50))</f>
        <v>1144</v>
      </c>
      <c r="G50" s="210">
        <v>3</v>
      </c>
      <c r="H50" s="210" t="s">
        <v>391</v>
      </c>
      <c r="I50" s="209">
        <f>IF(SUM(G50:H50)=0,"-",SUM(G50:H50))</f>
        <v>3</v>
      </c>
      <c r="J50" s="434">
        <v>5889</v>
      </c>
      <c r="K50" s="441">
        <v>734</v>
      </c>
      <c r="L50" s="403">
        <f t="shared" si="1"/>
        <v>12.463915775174053</v>
      </c>
    </row>
    <row r="51" spans="1:12" s="121" customFormat="1" ht="15" customHeight="1" x14ac:dyDescent="0.2">
      <c r="A51" s="545" t="s">
        <v>382</v>
      </c>
      <c r="B51" s="205" t="s">
        <v>1</v>
      </c>
      <c r="C51" s="431">
        <f>IF(SUM(C52:C53)=0,"-",SUM(C52:C53))</f>
        <v>5013</v>
      </c>
      <c r="D51" s="206">
        <f t="shared" ref="D51:K51" si="16">IF(SUM(D52:D53)=0,"-",SUM(D52:D53))</f>
        <v>416</v>
      </c>
      <c r="E51" s="206">
        <f t="shared" si="16"/>
        <v>18</v>
      </c>
      <c r="F51" s="206">
        <f t="shared" si="16"/>
        <v>434</v>
      </c>
      <c r="G51" s="206">
        <f t="shared" si="16"/>
        <v>8</v>
      </c>
      <c r="H51" s="206" t="str">
        <f t="shared" si="16"/>
        <v>-</v>
      </c>
      <c r="I51" s="206">
        <f t="shared" si="16"/>
        <v>8</v>
      </c>
      <c r="J51" s="431">
        <f t="shared" si="16"/>
        <v>2876</v>
      </c>
      <c r="K51" s="431">
        <f t="shared" si="16"/>
        <v>283</v>
      </c>
      <c r="L51" s="401">
        <f t="shared" si="1"/>
        <v>9.8400556328233666</v>
      </c>
    </row>
    <row r="52" spans="1:12" s="121" customFormat="1" ht="15" customHeight="1" x14ac:dyDescent="0.2">
      <c r="A52" s="546"/>
      <c r="B52" s="212" t="s">
        <v>229</v>
      </c>
      <c r="C52" s="433">
        <v>2281</v>
      </c>
      <c r="D52" s="214">
        <v>199</v>
      </c>
      <c r="E52" s="214">
        <v>8</v>
      </c>
      <c r="F52" s="213">
        <f>IF(SUM(D52:E52)=0,"-",SUM(D52:E52))</f>
        <v>207</v>
      </c>
      <c r="G52" s="214">
        <v>7</v>
      </c>
      <c r="H52" s="214" t="s">
        <v>391</v>
      </c>
      <c r="I52" s="213">
        <f>IF(SUM(G52:H52)=0,"-",SUM(G52:H52))</f>
        <v>7</v>
      </c>
      <c r="J52" s="433">
        <v>1402</v>
      </c>
      <c r="K52" s="433">
        <v>135</v>
      </c>
      <c r="L52" s="402">
        <f t="shared" si="1"/>
        <v>9.6291012838801713</v>
      </c>
    </row>
    <row r="53" spans="1:12" s="121" customFormat="1" ht="15" customHeight="1" x14ac:dyDescent="0.2">
      <c r="A53" s="547"/>
      <c r="B53" s="208" t="s">
        <v>230</v>
      </c>
      <c r="C53" s="434">
        <v>2732</v>
      </c>
      <c r="D53" s="210">
        <v>217</v>
      </c>
      <c r="E53" s="210">
        <v>10</v>
      </c>
      <c r="F53" s="209">
        <f>IF(SUM(D53:E53)=0,"-",SUM(D53:E53))</f>
        <v>227</v>
      </c>
      <c r="G53" s="210">
        <v>1</v>
      </c>
      <c r="H53" s="210" t="s">
        <v>391</v>
      </c>
      <c r="I53" s="209">
        <f>IF(SUM(G53:H53)=0,"-",SUM(G53:H53))</f>
        <v>1</v>
      </c>
      <c r="J53" s="434">
        <v>1474</v>
      </c>
      <c r="K53" s="441">
        <v>148</v>
      </c>
      <c r="L53" s="403">
        <f t="shared" si="1"/>
        <v>10.040705563093622</v>
      </c>
    </row>
    <row r="54" spans="1:12" s="121" customFormat="1" ht="15" customHeight="1" x14ac:dyDescent="0.2">
      <c r="A54" s="545" t="s">
        <v>383</v>
      </c>
      <c r="B54" s="205" t="s">
        <v>1</v>
      </c>
      <c r="C54" s="431">
        <f>IF(SUM(C55:C56)=0,"-",SUM(C55:C56))</f>
        <v>2255</v>
      </c>
      <c r="D54" s="206">
        <f t="shared" ref="D54:K54" si="17">IF(SUM(D55:D56)=0,"-",SUM(D55:D56))</f>
        <v>335</v>
      </c>
      <c r="E54" s="206">
        <f t="shared" si="17"/>
        <v>105</v>
      </c>
      <c r="F54" s="206">
        <f t="shared" si="17"/>
        <v>440</v>
      </c>
      <c r="G54" s="206">
        <f t="shared" si="17"/>
        <v>3</v>
      </c>
      <c r="H54" s="206" t="str">
        <f t="shared" si="17"/>
        <v>-</v>
      </c>
      <c r="I54" s="206">
        <f t="shared" si="17"/>
        <v>3</v>
      </c>
      <c r="J54" s="431">
        <f t="shared" si="17"/>
        <v>1306</v>
      </c>
      <c r="K54" s="431">
        <f t="shared" si="17"/>
        <v>290</v>
      </c>
      <c r="L54" s="401">
        <f t="shared" si="1"/>
        <v>22.2052067381317</v>
      </c>
    </row>
    <row r="55" spans="1:12" s="121" customFormat="1" ht="15" customHeight="1" x14ac:dyDescent="0.2">
      <c r="A55" s="546"/>
      <c r="B55" s="212" t="s">
        <v>229</v>
      </c>
      <c r="C55" s="433">
        <v>1042</v>
      </c>
      <c r="D55" s="214">
        <v>155</v>
      </c>
      <c r="E55" s="214">
        <v>56</v>
      </c>
      <c r="F55" s="213">
        <f>IF(SUM(D55:E55)=0,"-",SUM(D55:E55))</f>
        <v>211</v>
      </c>
      <c r="G55" s="214">
        <v>3</v>
      </c>
      <c r="H55" s="214" t="s">
        <v>391</v>
      </c>
      <c r="I55" s="213">
        <f>IF(SUM(G55:H55)=0,"-",SUM(G55:H55))</f>
        <v>3</v>
      </c>
      <c r="J55" s="433">
        <v>662</v>
      </c>
      <c r="K55" s="433">
        <v>132</v>
      </c>
      <c r="L55" s="402">
        <f t="shared" si="1"/>
        <v>19.939577039274926</v>
      </c>
    </row>
    <row r="56" spans="1:12" s="121" customFormat="1" ht="15" customHeight="1" x14ac:dyDescent="0.2">
      <c r="A56" s="547"/>
      <c r="B56" s="208" t="s">
        <v>230</v>
      </c>
      <c r="C56" s="434">
        <v>1213</v>
      </c>
      <c r="D56" s="210">
        <v>180</v>
      </c>
      <c r="E56" s="210">
        <v>49</v>
      </c>
      <c r="F56" s="209">
        <f>IF(SUM(D56:E56)=0,"-",SUM(D56:E56))</f>
        <v>229</v>
      </c>
      <c r="G56" s="210" t="s">
        <v>391</v>
      </c>
      <c r="H56" s="210" t="s">
        <v>391</v>
      </c>
      <c r="I56" s="209" t="str">
        <f>IF(SUM(G56:H56)=0,"-",SUM(G56:H56))</f>
        <v>-</v>
      </c>
      <c r="J56" s="434">
        <v>644</v>
      </c>
      <c r="K56" s="441">
        <v>158</v>
      </c>
      <c r="L56" s="403">
        <f t="shared" si="1"/>
        <v>24.534161490683228</v>
      </c>
    </row>
    <row r="57" spans="1:12" s="121" customFormat="1" ht="15" customHeight="1" x14ac:dyDescent="0.2">
      <c r="A57" s="545" t="s">
        <v>384</v>
      </c>
      <c r="B57" s="205" t="s">
        <v>1</v>
      </c>
      <c r="C57" s="431">
        <f>IF(SUM(C58:C59)=0,"-",SUM(C58:C59))</f>
        <v>5202</v>
      </c>
      <c r="D57" s="206">
        <f t="shared" ref="D57:K57" si="18">IF(SUM(D58:D59)=0,"-",SUM(D58:D59))</f>
        <v>840</v>
      </c>
      <c r="E57" s="206" t="str">
        <f t="shared" si="18"/>
        <v>-</v>
      </c>
      <c r="F57" s="206">
        <f t="shared" si="18"/>
        <v>840</v>
      </c>
      <c r="G57" s="206">
        <f t="shared" si="18"/>
        <v>3</v>
      </c>
      <c r="H57" s="206" t="str">
        <f t="shared" si="18"/>
        <v>-</v>
      </c>
      <c r="I57" s="206">
        <f t="shared" si="18"/>
        <v>3</v>
      </c>
      <c r="J57" s="431">
        <f t="shared" si="18"/>
        <v>3074</v>
      </c>
      <c r="K57" s="431">
        <f t="shared" si="18"/>
        <v>486</v>
      </c>
      <c r="L57" s="401">
        <f t="shared" si="1"/>
        <v>15.810019518542614</v>
      </c>
    </row>
    <row r="58" spans="1:12" s="121" customFormat="1" ht="15" customHeight="1" x14ac:dyDescent="0.2">
      <c r="A58" s="546"/>
      <c r="B58" s="212" t="s">
        <v>229</v>
      </c>
      <c r="C58" s="433">
        <v>2397</v>
      </c>
      <c r="D58" s="214">
        <v>348</v>
      </c>
      <c r="E58" s="214" t="s">
        <v>391</v>
      </c>
      <c r="F58" s="213">
        <f>IF(SUM(D58:E58)=0,"-",SUM(D58:E58))</f>
        <v>348</v>
      </c>
      <c r="G58" s="214">
        <v>3</v>
      </c>
      <c r="H58" s="214" t="s">
        <v>391</v>
      </c>
      <c r="I58" s="213">
        <f>IF(SUM(G58:H58)=0,"-",SUM(G58:H58))</f>
        <v>3</v>
      </c>
      <c r="J58" s="433">
        <v>1524</v>
      </c>
      <c r="K58" s="433">
        <v>201</v>
      </c>
      <c r="L58" s="402">
        <f t="shared" si="1"/>
        <v>13.188976377952756</v>
      </c>
    </row>
    <row r="59" spans="1:12" s="121" customFormat="1" ht="15" customHeight="1" x14ac:dyDescent="0.2">
      <c r="A59" s="547"/>
      <c r="B59" s="208" t="s">
        <v>230</v>
      </c>
      <c r="C59" s="434">
        <v>2805</v>
      </c>
      <c r="D59" s="210">
        <v>492</v>
      </c>
      <c r="E59" s="210" t="s">
        <v>391</v>
      </c>
      <c r="F59" s="209">
        <f>IF(SUM(D59:E59)=0,"-",SUM(D59:E59))</f>
        <v>492</v>
      </c>
      <c r="G59" s="210" t="s">
        <v>391</v>
      </c>
      <c r="H59" s="210" t="s">
        <v>391</v>
      </c>
      <c r="I59" s="209" t="str">
        <f>IF(SUM(G59:H59)=0,"-",SUM(G59:H59))</f>
        <v>-</v>
      </c>
      <c r="J59" s="434">
        <v>1550</v>
      </c>
      <c r="K59" s="441">
        <v>285</v>
      </c>
      <c r="L59" s="403">
        <f t="shared" si="1"/>
        <v>18.387096774193548</v>
      </c>
    </row>
    <row r="60" spans="1:12" s="121" customFormat="1" ht="15" customHeight="1" x14ac:dyDescent="0.2">
      <c r="A60" s="545" t="s">
        <v>385</v>
      </c>
      <c r="B60" s="205" t="s">
        <v>1</v>
      </c>
      <c r="C60" s="431">
        <f>IF(SUM(C61:C62)=0,"-",SUM(C61:C62))</f>
        <v>4866</v>
      </c>
      <c r="D60" s="206">
        <f t="shared" ref="D60:K60" si="19">IF(SUM(D61:D62)=0,"-",SUM(D61:D62))</f>
        <v>469</v>
      </c>
      <c r="E60" s="206" t="str">
        <f t="shared" si="19"/>
        <v>-</v>
      </c>
      <c r="F60" s="206">
        <f t="shared" si="19"/>
        <v>469</v>
      </c>
      <c r="G60" s="206">
        <f t="shared" si="19"/>
        <v>3</v>
      </c>
      <c r="H60" s="206" t="str">
        <f t="shared" si="19"/>
        <v>-</v>
      </c>
      <c r="I60" s="206">
        <f t="shared" si="19"/>
        <v>3</v>
      </c>
      <c r="J60" s="431">
        <f t="shared" si="19"/>
        <v>2823</v>
      </c>
      <c r="K60" s="431">
        <f t="shared" si="19"/>
        <v>163</v>
      </c>
      <c r="L60" s="401">
        <f t="shared" si="1"/>
        <v>5.7739992915338298</v>
      </c>
    </row>
    <row r="61" spans="1:12" s="121" customFormat="1" ht="15" customHeight="1" x14ac:dyDescent="0.2">
      <c r="A61" s="546"/>
      <c r="B61" s="212" t="s">
        <v>229</v>
      </c>
      <c r="C61" s="433">
        <v>2270</v>
      </c>
      <c r="D61" s="214">
        <v>196</v>
      </c>
      <c r="E61" s="214" t="s">
        <v>391</v>
      </c>
      <c r="F61" s="213">
        <f>IF(SUM(D61:E61)=0,"-",SUM(D61:E61))</f>
        <v>196</v>
      </c>
      <c r="G61" s="214">
        <v>3</v>
      </c>
      <c r="H61" s="214" t="s">
        <v>391</v>
      </c>
      <c r="I61" s="213">
        <f>IF(SUM(G61:H61)=0,"-",SUM(G61:H61))</f>
        <v>3</v>
      </c>
      <c r="J61" s="433">
        <v>1432</v>
      </c>
      <c r="K61" s="433">
        <v>60</v>
      </c>
      <c r="L61" s="402">
        <f t="shared" si="1"/>
        <v>4.1899441340782122</v>
      </c>
    </row>
    <row r="62" spans="1:12" s="121" customFormat="1" ht="15" customHeight="1" x14ac:dyDescent="0.2">
      <c r="A62" s="547"/>
      <c r="B62" s="208" t="s">
        <v>230</v>
      </c>
      <c r="C62" s="434">
        <v>2596</v>
      </c>
      <c r="D62" s="210">
        <v>273</v>
      </c>
      <c r="E62" s="210" t="s">
        <v>391</v>
      </c>
      <c r="F62" s="209">
        <f>IF(SUM(D62:E62)=0,"-",SUM(D62:E62))</f>
        <v>273</v>
      </c>
      <c r="G62" s="210" t="s">
        <v>391</v>
      </c>
      <c r="H62" s="210" t="s">
        <v>391</v>
      </c>
      <c r="I62" s="209" t="str">
        <f>IF(SUM(G62:H62)=0,"-",SUM(G62:H62))</f>
        <v>-</v>
      </c>
      <c r="J62" s="434">
        <v>1391</v>
      </c>
      <c r="K62" s="441">
        <v>103</v>
      </c>
      <c r="L62" s="403">
        <f t="shared" si="1"/>
        <v>7.4047447879223585</v>
      </c>
    </row>
    <row r="63" spans="1:12" s="121" customFormat="1" ht="15" customHeight="1" x14ac:dyDescent="0.2">
      <c r="A63" s="545" t="s">
        <v>386</v>
      </c>
      <c r="B63" s="205" t="s">
        <v>1</v>
      </c>
      <c r="C63" s="431">
        <f>IF(SUM(C64:C65)=0,"-",SUM(C64:C65))</f>
        <v>1688</v>
      </c>
      <c r="D63" s="206">
        <f t="shared" ref="D63:K63" si="20">IF(SUM(D64:D65)=0,"-",SUM(D64:D65))</f>
        <v>287</v>
      </c>
      <c r="E63" s="206" t="str">
        <f t="shared" si="20"/>
        <v>-</v>
      </c>
      <c r="F63" s="206">
        <f t="shared" si="20"/>
        <v>287</v>
      </c>
      <c r="G63" s="206" t="str">
        <f t="shared" si="20"/>
        <v>-</v>
      </c>
      <c r="H63" s="206" t="str">
        <f t="shared" si="20"/>
        <v>-</v>
      </c>
      <c r="I63" s="206" t="str">
        <f t="shared" si="20"/>
        <v>-</v>
      </c>
      <c r="J63" s="431">
        <f t="shared" si="20"/>
        <v>976</v>
      </c>
      <c r="K63" s="431">
        <f t="shared" si="20"/>
        <v>194</v>
      </c>
      <c r="L63" s="401">
        <f t="shared" si="1"/>
        <v>19.877049180327869</v>
      </c>
    </row>
    <row r="64" spans="1:12" s="121" customFormat="1" ht="15" customHeight="1" x14ac:dyDescent="0.2">
      <c r="A64" s="546"/>
      <c r="B64" s="212" t="s">
        <v>229</v>
      </c>
      <c r="C64" s="433">
        <v>822</v>
      </c>
      <c r="D64" s="214">
        <v>156</v>
      </c>
      <c r="E64" s="214" t="s">
        <v>391</v>
      </c>
      <c r="F64" s="213">
        <f>IF(SUM(D64:E64)=0,"-",SUM(D64:E64))</f>
        <v>156</v>
      </c>
      <c r="G64" s="214" t="s">
        <v>391</v>
      </c>
      <c r="H64" s="214" t="s">
        <v>391</v>
      </c>
      <c r="I64" s="213" t="str">
        <f>IF(SUM(G64:H64)=0,"-",SUM(G64:H64))</f>
        <v>-</v>
      </c>
      <c r="J64" s="433">
        <v>528</v>
      </c>
      <c r="K64" s="433">
        <v>114</v>
      </c>
      <c r="L64" s="402">
        <f t="shared" si="1"/>
        <v>21.59090909090909</v>
      </c>
    </row>
    <row r="65" spans="1:12" s="121" customFormat="1" ht="15" customHeight="1" x14ac:dyDescent="0.2">
      <c r="A65" s="547"/>
      <c r="B65" s="208" t="s">
        <v>230</v>
      </c>
      <c r="C65" s="434">
        <v>866</v>
      </c>
      <c r="D65" s="210">
        <v>131</v>
      </c>
      <c r="E65" s="210" t="s">
        <v>391</v>
      </c>
      <c r="F65" s="209">
        <f>IF(SUM(D65:E65)=0,"-",SUM(D65:E65))</f>
        <v>131</v>
      </c>
      <c r="G65" s="210" t="s">
        <v>391</v>
      </c>
      <c r="H65" s="210" t="s">
        <v>391</v>
      </c>
      <c r="I65" s="209" t="str">
        <f>IF(SUM(G65:H65)=0,"-",SUM(G65:H65))</f>
        <v>-</v>
      </c>
      <c r="J65" s="434">
        <v>448</v>
      </c>
      <c r="K65" s="441">
        <v>80</v>
      </c>
      <c r="L65" s="403">
        <f t="shared" si="1"/>
        <v>17.857142857142858</v>
      </c>
    </row>
    <row r="66" spans="1:12" s="121" customFormat="1" ht="15" customHeight="1" x14ac:dyDescent="0.2">
      <c r="A66" s="545" t="s">
        <v>387</v>
      </c>
      <c r="B66" s="205" t="s">
        <v>1</v>
      </c>
      <c r="C66" s="431">
        <f>IF(SUM(C67:C68)=0,"-",SUM(C67:C68))</f>
        <v>3511</v>
      </c>
      <c r="D66" s="206">
        <f t="shared" ref="D66:K66" si="21">IF(SUM(D67:D68)=0,"-",SUM(D67:D68))</f>
        <v>359</v>
      </c>
      <c r="E66" s="206" t="str">
        <f t="shared" si="21"/>
        <v>-</v>
      </c>
      <c r="F66" s="206">
        <f t="shared" si="21"/>
        <v>359</v>
      </c>
      <c r="G66" s="206">
        <f t="shared" si="21"/>
        <v>6</v>
      </c>
      <c r="H66" s="206" t="str">
        <f t="shared" si="21"/>
        <v>-</v>
      </c>
      <c r="I66" s="206">
        <f t="shared" si="21"/>
        <v>6</v>
      </c>
      <c r="J66" s="431">
        <f t="shared" si="21"/>
        <v>2084</v>
      </c>
      <c r="K66" s="431">
        <f t="shared" si="21"/>
        <v>262</v>
      </c>
      <c r="L66" s="401">
        <f t="shared" si="1"/>
        <v>12.571976967370441</v>
      </c>
    </row>
    <row r="67" spans="1:12" s="121" customFormat="1" ht="15" customHeight="1" x14ac:dyDescent="0.2">
      <c r="A67" s="546"/>
      <c r="B67" s="212" t="s">
        <v>229</v>
      </c>
      <c r="C67" s="433">
        <v>1604</v>
      </c>
      <c r="D67" s="214">
        <v>160</v>
      </c>
      <c r="E67" s="214" t="s">
        <v>391</v>
      </c>
      <c r="F67" s="213">
        <f>IF(SUM(D67:E67)=0,"-",SUM(D67:E67))</f>
        <v>160</v>
      </c>
      <c r="G67" s="214">
        <v>6</v>
      </c>
      <c r="H67" s="214" t="s">
        <v>391</v>
      </c>
      <c r="I67" s="213">
        <f>IF(SUM(G67:H67)=0,"-",SUM(G67:H67))</f>
        <v>6</v>
      </c>
      <c r="J67" s="433">
        <v>1042</v>
      </c>
      <c r="K67" s="433">
        <v>114</v>
      </c>
      <c r="L67" s="402">
        <f t="shared" si="1"/>
        <v>10.940499040307101</v>
      </c>
    </row>
    <row r="68" spans="1:12" s="121" customFormat="1" ht="15" customHeight="1" x14ac:dyDescent="0.2">
      <c r="A68" s="547"/>
      <c r="B68" s="208" t="s">
        <v>230</v>
      </c>
      <c r="C68" s="434">
        <v>1907</v>
      </c>
      <c r="D68" s="210">
        <v>199</v>
      </c>
      <c r="E68" s="210" t="s">
        <v>391</v>
      </c>
      <c r="F68" s="209">
        <f>IF(SUM(D68:E68)=0,"-",SUM(D68:E68))</f>
        <v>199</v>
      </c>
      <c r="G68" s="210" t="s">
        <v>391</v>
      </c>
      <c r="H68" s="210" t="s">
        <v>391</v>
      </c>
      <c r="I68" s="209" t="str">
        <f>IF(SUM(G68:H68)=0,"-",SUM(G68:H68))</f>
        <v>-</v>
      </c>
      <c r="J68" s="434">
        <v>1042</v>
      </c>
      <c r="K68" s="441">
        <v>148</v>
      </c>
      <c r="L68" s="403">
        <f t="shared" si="1"/>
        <v>14.203454894433781</v>
      </c>
    </row>
    <row r="69" spans="1:12" x14ac:dyDescent="0.2">
      <c r="A69" s="173" t="s">
        <v>299</v>
      </c>
      <c r="B69" s="173"/>
      <c r="C69" s="289"/>
      <c r="D69" s="99"/>
      <c r="E69" s="99"/>
      <c r="F69" s="99"/>
      <c r="G69" s="99"/>
      <c r="H69" s="99"/>
      <c r="I69" s="99"/>
      <c r="J69" s="99"/>
      <c r="K69" s="99"/>
      <c r="L69" s="89"/>
    </row>
    <row r="70" spans="1:12" ht="18" customHeight="1" x14ac:dyDescent="0.2">
      <c r="A70" s="685" t="s">
        <v>346</v>
      </c>
      <c r="B70" s="686"/>
      <c r="C70" s="686"/>
      <c r="D70" s="686"/>
      <c r="E70" s="686"/>
      <c r="F70" s="686"/>
      <c r="G70" s="686"/>
      <c r="H70" s="686"/>
      <c r="I70" s="686"/>
      <c r="J70" s="686"/>
      <c r="K70" s="686"/>
      <c r="L70" s="686"/>
    </row>
    <row r="71" spans="1:12" ht="19.5" customHeight="1" x14ac:dyDescent="0.2">
      <c r="A71" s="687"/>
      <c r="B71" s="688"/>
      <c r="C71" s="688"/>
      <c r="D71" s="688"/>
      <c r="E71" s="688"/>
      <c r="F71" s="688"/>
      <c r="G71" s="688"/>
      <c r="H71" s="688"/>
      <c r="I71" s="688"/>
      <c r="J71" s="688"/>
      <c r="K71" s="688"/>
      <c r="L71" s="688"/>
    </row>
    <row r="73" spans="1:12" x14ac:dyDescent="0.2">
      <c r="D73" s="102"/>
    </row>
    <row r="74" spans="1:12" s="96" customFormat="1" ht="30.75" customHeight="1" x14ac:dyDescent="0.2">
      <c r="A74" s="675"/>
      <c r="B74" s="675"/>
      <c r="C74" s="675"/>
      <c r="D74" s="675"/>
      <c r="E74" s="675"/>
      <c r="F74" s="675"/>
      <c r="G74" s="675"/>
      <c r="H74" s="675"/>
      <c r="I74" s="675"/>
      <c r="J74" s="675"/>
      <c r="K74" s="675"/>
      <c r="L74" s="675"/>
    </row>
    <row r="75" spans="1:12" x14ac:dyDescent="0.2">
      <c r="D75" s="102"/>
    </row>
  </sheetData>
  <mergeCells count="33">
    <mergeCell ref="E4:E5"/>
    <mergeCell ref="F4:F5"/>
    <mergeCell ref="J2:L3"/>
    <mergeCell ref="G3:I3"/>
    <mergeCell ref="G4:I4"/>
    <mergeCell ref="A36:A38"/>
    <mergeCell ref="A30:A32"/>
    <mergeCell ref="A45:A47"/>
    <mergeCell ref="C2:C5"/>
    <mergeCell ref="D4:D5"/>
    <mergeCell ref="A74:L74"/>
    <mergeCell ref="D2:F3"/>
    <mergeCell ref="A6:A8"/>
    <mergeCell ref="A15:A17"/>
    <mergeCell ref="A18:A20"/>
    <mergeCell ref="A39:A41"/>
    <mergeCell ref="A42:A44"/>
    <mergeCell ref="A27:A29"/>
    <mergeCell ref="A33:A35"/>
    <mergeCell ref="A2:A5"/>
    <mergeCell ref="A70:L70"/>
    <mergeCell ref="A71:L71"/>
    <mergeCell ref="A9:A11"/>
    <mergeCell ref="A12:A14"/>
    <mergeCell ref="A21:A23"/>
    <mergeCell ref="A24:A26"/>
    <mergeCell ref="A48:A50"/>
    <mergeCell ref="A63:A65"/>
    <mergeCell ref="A66:A68"/>
    <mergeCell ref="A57:A59"/>
    <mergeCell ref="A60:A62"/>
    <mergeCell ref="A51:A53"/>
    <mergeCell ref="A54:A56"/>
  </mergeCells>
  <phoneticPr fontId="2"/>
  <pageMargins left="0.78740157480314965" right="0.59055118110236227" top="0.78740157480314965" bottom="0.78740157480314965" header="0" footer="0"/>
  <pageSetup paperSize="9" scale="70" orientation="portrait" r:id="rId1"/>
  <headerFooter alignWithMargins="0"/>
  <rowBreaks count="3" manualBreakCount="3">
    <brk id="22160" min="188" max="40220" man="1"/>
    <brk id="26140" min="184" max="46680" man="1"/>
    <brk id="29988" min="180" max="505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8"/>
  <sheetViews>
    <sheetView showGridLines="0" view="pageBreakPreview" zoomScale="80" zoomScaleNormal="80" zoomScaleSheetLayoutView="80" workbookViewId="0">
      <pane xSplit="2" ySplit="7" topLeftCell="C8" activePane="bottomRight" state="frozen"/>
      <selection pane="topRight" activeCell="C1" sqref="C1"/>
      <selection pane="bottomLeft" activeCell="A8" sqref="A8"/>
      <selection pane="bottomRight" activeCell="A2" sqref="A2:B7"/>
    </sheetView>
  </sheetViews>
  <sheetFormatPr defaultColWidth="9" defaultRowHeight="13" x14ac:dyDescent="0.2"/>
  <cols>
    <col min="1" max="1" width="10.90625" style="117" customWidth="1"/>
    <col min="2" max="2" width="7.08984375" style="117" customWidth="1"/>
    <col min="3" max="3" width="11" style="110" customWidth="1"/>
    <col min="4" max="4" width="10.08984375" style="110" customWidth="1"/>
    <col min="5" max="6" width="10.08984375" style="118" customWidth="1"/>
    <col min="7" max="11" width="10.08984375" style="110" customWidth="1"/>
    <col min="12" max="13" width="10.453125" style="110" customWidth="1"/>
    <col min="14" max="15" width="8.08984375" style="110" customWidth="1"/>
    <col min="16" max="20" width="7.90625" style="110" customWidth="1"/>
    <col min="21" max="16384" width="9" style="110"/>
  </cols>
  <sheetData>
    <row r="1" spans="1:12" ht="15.75" customHeight="1" x14ac:dyDescent="0.2">
      <c r="A1" s="416" t="s">
        <v>466</v>
      </c>
      <c r="J1" s="699" t="s">
        <v>447</v>
      </c>
      <c r="K1" s="699"/>
      <c r="L1" s="216"/>
    </row>
    <row r="2" spans="1:12" ht="15.75" customHeight="1" x14ac:dyDescent="0.2">
      <c r="A2" s="697"/>
      <c r="B2" s="697"/>
      <c r="C2" s="706" t="s">
        <v>298</v>
      </c>
      <c r="D2" s="703" t="s">
        <v>429</v>
      </c>
      <c r="E2" s="697" t="s">
        <v>313</v>
      </c>
      <c r="F2" s="697"/>
      <c r="G2" s="697"/>
      <c r="H2" s="697"/>
      <c r="I2" s="697"/>
      <c r="J2" s="697"/>
      <c r="K2" s="697"/>
    </row>
    <row r="3" spans="1:12" ht="15.75" customHeight="1" x14ac:dyDescent="0.2">
      <c r="A3" s="697"/>
      <c r="B3" s="697"/>
      <c r="C3" s="707"/>
      <c r="D3" s="704"/>
      <c r="E3" s="708" t="s">
        <v>310</v>
      </c>
      <c r="F3" s="709"/>
      <c r="G3" s="709"/>
      <c r="H3" s="709"/>
      <c r="I3" s="710"/>
      <c r="J3" s="592" t="s">
        <v>271</v>
      </c>
      <c r="K3" s="592" t="s">
        <v>272</v>
      </c>
    </row>
    <row r="4" spans="1:12" ht="11.25" customHeight="1" x14ac:dyDescent="0.2">
      <c r="A4" s="697"/>
      <c r="B4" s="697"/>
      <c r="C4" s="707"/>
      <c r="D4" s="704"/>
      <c r="E4" s="625" t="s">
        <v>273</v>
      </c>
      <c r="F4" s="700" t="s">
        <v>274</v>
      </c>
      <c r="G4" s="417"/>
      <c r="H4" s="711" t="s">
        <v>307</v>
      </c>
      <c r="I4" s="712" t="s">
        <v>297</v>
      </c>
      <c r="J4" s="592"/>
      <c r="K4" s="592"/>
    </row>
    <row r="5" spans="1:12" ht="11.25" customHeight="1" x14ac:dyDescent="0.2">
      <c r="A5" s="697"/>
      <c r="B5" s="697"/>
      <c r="C5" s="707"/>
      <c r="D5" s="704"/>
      <c r="E5" s="625"/>
      <c r="F5" s="701"/>
      <c r="G5" s="418"/>
      <c r="H5" s="711"/>
      <c r="I5" s="713"/>
      <c r="J5" s="592"/>
      <c r="K5" s="592"/>
    </row>
    <row r="6" spans="1:12" ht="12" customHeight="1" x14ac:dyDescent="0.2">
      <c r="A6" s="697"/>
      <c r="B6" s="697"/>
      <c r="C6" s="707"/>
      <c r="D6" s="704"/>
      <c r="E6" s="625"/>
      <c r="F6" s="701"/>
      <c r="G6" s="715" t="s">
        <v>458</v>
      </c>
      <c r="H6" s="711"/>
      <c r="I6" s="713"/>
      <c r="J6" s="592"/>
      <c r="K6" s="592"/>
    </row>
    <row r="7" spans="1:12" ht="51.75" customHeight="1" x14ac:dyDescent="0.2">
      <c r="A7" s="697"/>
      <c r="B7" s="697"/>
      <c r="C7" s="596"/>
      <c r="D7" s="705"/>
      <c r="E7" s="625"/>
      <c r="F7" s="702"/>
      <c r="G7" s="716"/>
      <c r="H7" s="711"/>
      <c r="I7" s="714"/>
      <c r="J7" s="592"/>
      <c r="K7" s="592"/>
    </row>
    <row r="8" spans="1:12" ht="12.75" customHeight="1" x14ac:dyDescent="0.2">
      <c r="A8" s="698" t="s">
        <v>178</v>
      </c>
      <c r="B8" s="204" t="s">
        <v>1</v>
      </c>
      <c r="C8" s="291">
        <v>195432</v>
      </c>
      <c r="D8" s="291">
        <v>3245</v>
      </c>
      <c r="E8" s="291">
        <v>1057</v>
      </c>
      <c r="F8" s="291">
        <v>117</v>
      </c>
      <c r="G8" s="291">
        <v>35</v>
      </c>
      <c r="H8" s="291">
        <v>94</v>
      </c>
      <c r="I8" s="291">
        <v>1490</v>
      </c>
      <c r="J8" s="291">
        <v>407</v>
      </c>
      <c r="K8" s="291">
        <v>82</v>
      </c>
    </row>
    <row r="9" spans="1:12" ht="12.75" customHeight="1" x14ac:dyDescent="0.2">
      <c r="A9" s="698"/>
      <c r="B9" s="211" t="s">
        <v>229</v>
      </c>
      <c r="C9" s="254">
        <v>80749</v>
      </c>
      <c r="D9" s="254">
        <v>1593</v>
      </c>
      <c r="E9" s="254">
        <v>447</v>
      </c>
      <c r="F9" s="254">
        <v>68</v>
      </c>
      <c r="G9" s="254">
        <v>19</v>
      </c>
      <c r="H9" s="254">
        <v>49</v>
      </c>
      <c r="I9" s="254">
        <v>727</v>
      </c>
      <c r="J9" s="254">
        <v>250</v>
      </c>
      <c r="K9" s="254">
        <v>53</v>
      </c>
    </row>
    <row r="10" spans="1:12" ht="12.75" customHeight="1" x14ac:dyDescent="0.2">
      <c r="A10" s="698"/>
      <c r="B10" s="207" t="s">
        <v>230</v>
      </c>
      <c r="C10" s="252">
        <v>114683</v>
      </c>
      <c r="D10" s="252">
        <v>1652</v>
      </c>
      <c r="E10" s="252">
        <v>610</v>
      </c>
      <c r="F10" s="252">
        <v>49</v>
      </c>
      <c r="G10" s="252">
        <v>16</v>
      </c>
      <c r="H10" s="252">
        <v>45</v>
      </c>
      <c r="I10" s="252">
        <v>763</v>
      </c>
      <c r="J10" s="252">
        <v>157</v>
      </c>
      <c r="K10" s="252">
        <v>29</v>
      </c>
    </row>
    <row r="11" spans="1:12" s="121" customFormat="1" ht="12.75" customHeight="1" x14ac:dyDescent="0.2">
      <c r="A11" s="563" t="s">
        <v>388</v>
      </c>
      <c r="B11" s="447" t="s">
        <v>1</v>
      </c>
      <c r="C11" s="448">
        <f t="shared" ref="C11:K11" si="0">IF(SUM(C12:C13)=0,"-",(SUM(C12:C13)))</f>
        <v>18286</v>
      </c>
      <c r="D11" s="448">
        <f t="shared" si="0"/>
        <v>206</v>
      </c>
      <c r="E11" s="448">
        <f t="shared" si="0"/>
        <v>57</v>
      </c>
      <c r="F11" s="448">
        <f t="shared" si="0"/>
        <v>8</v>
      </c>
      <c r="G11" s="448" t="str">
        <f t="shared" si="0"/>
        <v>-</v>
      </c>
      <c r="H11" s="448">
        <f t="shared" si="0"/>
        <v>4</v>
      </c>
      <c r="I11" s="448">
        <f t="shared" si="0"/>
        <v>102</v>
      </c>
      <c r="J11" s="448">
        <f t="shared" si="0"/>
        <v>35</v>
      </c>
      <c r="K11" s="448" t="str">
        <f t="shared" si="0"/>
        <v>-</v>
      </c>
    </row>
    <row r="12" spans="1:12" s="121" customFormat="1" ht="12.75" customHeight="1" x14ac:dyDescent="0.2">
      <c r="A12" s="564"/>
      <c r="B12" s="449" t="s">
        <v>229</v>
      </c>
      <c r="C12" s="450">
        <f>IF(SUM(C15,C18,C21,C24,C27,C30,C33,C36,C39,C42,C45,C48,C51,C54,C57,C60,C63,C66,C69,)=0,"-",SUM(C15,C18,C21,C24,C27,C30,C33,C36,C39,C42,C45,C48,C51,C54,C57,C60,C63,C66,C69,))</f>
        <v>8410</v>
      </c>
      <c r="D12" s="450">
        <f t="shared" ref="D12:J13" si="1">IF(SUM(D15,D18,D21,D24,D27,D30,D33,D36,D39,D42,D45,D48,D51,D54,D57,D60,D63,D66,D69,)=0,"-",SUM(D15,D18,D21,D24,D27,D30,D33,D36,D39,D42,D45,D48,D51,D54,D57,D60,D63,D66,D69,))</f>
        <v>115</v>
      </c>
      <c r="E12" s="450">
        <f t="shared" si="1"/>
        <v>25</v>
      </c>
      <c r="F12" s="450">
        <f t="shared" si="1"/>
        <v>6</v>
      </c>
      <c r="G12" s="450" t="str">
        <f t="shared" si="1"/>
        <v>-</v>
      </c>
      <c r="H12" s="450">
        <f t="shared" si="1"/>
        <v>4</v>
      </c>
      <c r="I12" s="450">
        <f t="shared" si="1"/>
        <v>57</v>
      </c>
      <c r="J12" s="450">
        <f t="shared" si="1"/>
        <v>23</v>
      </c>
      <c r="K12" s="450" t="str">
        <f>IF(SUM(K15,K18,K21,K24,K27,K30,K33,K36,K39,K42,K45,K48,K51,K54,K57,K60,K63,K66,K69,)=0,"-",SUM(K15,K18,K21,K24,K27,K30,K33,K36,K39,K42,K45,K48,K51,K54,K57,K60,K63,K66,K69,))</f>
        <v>-</v>
      </c>
    </row>
    <row r="13" spans="1:12" s="121" customFormat="1" ht="12.75" customHeight="1" x14ac:dyDescent="0.2">
      <c r="A13" s="565"/>
      <c r="B13" s="451" t="s">
        <v>230</v>
      </c>
      <c r="C13" s="452">
        <f>IF(SUM(C16,C19,C22,C25,C28,C31,C34,C37,C40,C43,C46,C49,C52,C55,C58,C61,C64,C67,C70,)=0,"-",SUM(C16,C19,C22,C25,C28,C31,C34,C37,C40,C43,C46,C49,C52,C55,C58,C61,C64,C67,C70,))</f>
        <v>9876</v>
      </c>
      <c r="D13" s="452">
        <f t="shared" si="1"/>
        <v>91</v>
      </c>
      <c r="E13" s="452">
        <f t="shared" si="1"/>
        <v>32</v>
      </c>
      <c r="F13" s="452">
        <f t="shared" si="1"/>
        <v>2</v>
      </c>
      <c r="G13" s="452" t="str">
        <f t="shared" si="1"/>
        <v>-</v>
      </c>
      <c r="H13" s="452" t="str">
        <f t="shared" si="1"/>
        <v>-</v>
      </c>
      <c r="I13" s="452">
        <f t="shared" si="1"/>
        <v>45</v>
      </c>
      <c r="J13" s="452">
        <f t="shared" si="1"/>
        <v>12</v>
      </c>
      <c r="K13" s="452" t="str">
        <f>IF(SUM(K16,K19,K22,K25,K28,K31,K34,K37,K40,K43,K46,K49,K52,K55,K58,K61,K64,K67,K70,)=0,"-",SUM(K16,K19,K22,K25,K28,K31,K34,K37,K40,K43,K46,K49,K52,K55,K58,K61,K64,K67,K70,))</f>
        <v>-</v>
      </c>
    </row>
    <row r="14" spans="1:12" s="121" customFormat="1" ht="12.75" customHeight="1" x14ac:dyDescent="0.2">
      <c r="A14" s="545" t="s">
        <v>370</v>
      </c>
      <c r="B14" s="205" t="s">
        <v>1</v>
      </c>
      <c r="C14" s="293">
        <f>IF(SUM(C15:C16)=0,"-",(SUM(C15:C16)))</f>
        <v>6142</v>
      </c>
      <c r="D14" s="293">
        <f t="shared" ref="D14:K14" si="2">IF(SUM(D15:D16)=0,"-",(SUM(D15:D16)))</f>
        <v>18</v>
      </c>
      <c r="E14" s="293">
        <f t="shared" si="2"/>
        <v>2</v>
      </c>
      <c r="F14" s="293">
        <f t="shared" si="2"/>
        <v>4</v>
      </c>
      <c r="G14" s="293" t="str">
        <f t="shared" si="2"/>
        <v>-</v>
      </c>
      <c r="H14" s="293">
        <f t="shared" si="2"/>
        <v>1</v>
      </c>
      <c r="I14" s="293">
        <f t="shared" si="2"/>
        <v>9</v>
      </c>
      <c r="J14" s="293">
        <f t="shared" si="2"/>
        <v>2</v>
      </c>
      <c r="K14" s="293" t="str">
        <f t="shared" si="2"/>
        <v>-</v>
      </c>
    </row>
    <row r="15" spans="1:12" s="121" customFormat="1" ht="12.75" customHeight="1" x14ac:dyDescent="0.2">
      <c r="A15" s="546"/>
      <c r="B15" s="212" t="s">
        <v>229</v>
      </c>
      <c r="C15" s="214">
        <v>2679</v>
      </c>
      <c r="D15" s="214">
        <v>11</v>
      </c>
      <c r="E15" s="214" t="s">
        <v>391</v>
      </c>
      <c r="F15" s="214">
        <v>4</v>
      </c>
      <c r="G15" s="214" t="s">
        <v>391</v>
      </c>
      <c r="H15" s="214">
        <v>1</v>
      </c>
      <c r="I15" s="214">
        <v>5</v>
      </c>
      <c r="J15" s="214">
        <v>1</v>
      </c>
      <c r="K15" s="214" t="s">
        <v>391</v>
      </c>
    </row>
    <row r="16" spans="1:12" s="121" customFormat="1" ht="12.75" customHeight="1" x14ac:dyDescent="0.2">
      <c r="A16" s="547"/>
      <c r="B16" s="208" t="s">
        <v>230</v>
      </c>
      <c r="C16" s="210">
        <v>3463</v>
      </c>
      <c r="D16" s="210">
        <v>7</v>
      </c>
      <c r="E16" s="210">
        <v>2</v>
      </c>
      <c r="F16" s="210" t="s">
        <v>391</v>
      </c>
      <c r="G16" s="210" t="s">
        <v>391</v>
      </c>
      <c r="H16" s="210" t="s">
        <v>391</v>
      </c>
      <c r="I16" s="210">
        <v>4</v>
      </c>
      <c r="J16" s="210">
        <v>1</v>
      </c>
      <c r="K16" s="210" t="s">
        <v>391</v>
      </c>
    </row>
    <row r="17" spans="1:11" s="121" customFormat="1" ht="12.75" customHeight="1" x14ac:dyDescent="0.2">
      <c r="A17" s="545" t="s">
        <v>371</v>
      </c>
      <c r="B17" s="205" t="s">
        <v>1</v>
      </c>
      <c r="C17" s="293">
        <f>IF(SUM(C18:C19)=0,"-",(SUM(C18:C19)))</f>
        <v>1748</v>
      </c>
      <c r="D17" s="293" t="str">
        <f t="shared" ref="D17:K17" si="3">IF(SUM(D18:D19)=0,"-",(SUM(D18:D19)))</f>
        <v>-</v>
      </c>
      <c r="E17" s="293" t="str">
        <f t="shared" si="3"/>
        <v>-</v>
      </c>
      <c r="F17" s="293" t="str">
        <f t="shared" si="3"/>
        <v>-</v>
      </c>
      <c r="G17" s="293" t="str">
        <f t="shared" si="3"/>
        <v>-</v>
      </c>
      <c r="H17" s="293" t="str">
        <f t="shared" si="3"/>
        <v>-</v>
      </c>
      <c r="I17" s="293" t="str">
        <f t="shared" si="3"/>
        <v>-</v>
      </c>
      <c r="J17" s="293" t="str">
        <f t="shared" si="3"/>
        <v>-</v>
      </c>
      <c r="K17" s="293" t="str">
        <f t="shared" si="3"/>
        <v>-</v>
      </c>
    </row>
    <row r="18" spans="1:11" s="121" customFormat="1" ht="12.75" customHeight="1" x14ac:dyDescent="0.2">
      <c r="A18" s="546"/>
      <c r="B18" s="212" t="s">
        <v>229</v>
      </c>
      <c r="C18" s="214">
        <v>837</v>
      </c>
      <c r="D18" s="214" t="s">
        <v>391</v>
      </c>
      <c r="E18" s="214" t="s">
        <v>391</v>
      </c>
      <c r="F18" s="214" t="s">
        <v>391</v>
      </c>
      <c r="G18" s="214" t="s">
        <v>391</v>
      </c>
      <c r="H18" s="214" t="s">
        <v>391</v>
      </c>
      <c r="I18" s="214" t="s">
        <v>391</v>
      </c>
      <c r="J18" s="214" t="s">
        <v>391</v>
      </c>
      <c r="K18" s="214" t="s">
        <v>391</v>
      </c>
    </row>
    <row r="19" spans="1:11" s="121" customFormat="1" ht="12.75" customHeight="1" x14ac:dyDescent="0.2">
      <c r="A19" s="547"/>
      <c r="B19" s="208" t="s">
        <v>230</v>
      </c>
      <c r="C19" s="210">
        <v>911</v>
      </c>
      <c r="D19" s="210" t="s">
        <v>391</v>
      </c>
      <c r="E19" s="210" t="s">
        <v>391</v>
      </c>
      <c r="F19" s="210" t="s">
        <v>391</v>
      </c>
      <c r="G19" s="210" t="s">
        <v>391</v>
      </c>
      <c r="H19" s="210" t="s">
        <v>391</v>
      </c>
      <c r="I19" s="210" t="s">
        <v>391</v>
      </c>
      <c r="J19" s="210" t="s">
        <v>391</v>
      </c>
      <c r="K19" s="210" t="s">
        <v>391</v>
      </c>
    </row>
    <row r="20" spans="1:11" s="121" customFormat="1" ht="12.75" customHeight="1" x14ac:dyDescent="0.2">
      <c r="A20" s="545" t="s">
        <v>372</v>
      </c>
      <c r="B20" s="205" t="s">
        <v>1</v>
      </c>
      <c r="C20" s="293">
        <f t="shared" ref="C20:K20" si="4">IF(SUM(C21:C22)=0,"-",(SUM(C21:C22)))</f>
        <v>387</v>
      </c>
      <c r="D20" s="293">
        <f t="shared" si="4"/>
        <v>11</v>
      </c>
      <c r="E20" s="293">
        <f t="shared" si="4"/>
        <v>5</v>
      </c>
      <c r="F20" s="293" t="str">
        <f t="shared" si="4"/>
        <v>-</v>
      </c>
      <c r="G20" s="293" t="str">
        <f t="shared" si="4"/>
        <v>-</v>
      </c>
      <c r="H20" s="293" t="str">
        <f t="shared" si="4"/>
        <v>-</v>
      </c>
      <c r="I20" s="293">
        <f t="shared" si="4"/>
        <v>4</v>
      </c>
      <c r="J20" s="293">
        <f t="shared" si="4"/>
        <v>2</v>
      </c>
      <c r="K20" s="293" t="str">
        <f t="shared" si="4"/>
        <v>-</v>
      </c>
    </row>
    <row r="21" spans="1:11" s="121" customFormat="1" ht="12.75" customHeight="1" x14ac:dyDescent="0.2">
      <c r="A21" s="546"/>
      <c r="B21" s="212" t="s">
        <v>229</v>
      </c>
      <c r="C21" s="214">
        <v>171</v>
      </c>
      <c r="D21" s="214">
        <v>5</v>
      </c>
      <c r="E21" s="214">
        <v>1</v>
      </c>
      <c r="F21" s="214" t="s">
        <v>391</v>
      </c>
      <c r="G21" s="214" t="s">
        <v>391</v>
      </c>
      <c r="H21" s="214" t="s">
        <v>391</v>
      </c>
      <c r="I21" s="214">
        <v>2</v>
      </c>
      <c r="J21" s="214">
        <v>2</v>
      </c>
      <c r="K21" s="214" t="s">
        <v>391</v>
      </c>
    </row>
    <row r="22" spans="1:11" s="121" customFormat="1" ht="12.75" customHeight="1" x14ac:dyDescent="0.2">
      <c r="A22" s="547"/>
      <c r="B22" s="208" t="s">
        <v>230</v>
      </c>
      <c r="C22" s="210">
        <v>216</v>
      </c>
      <c r="D22" s="210">
        <v>6</v>
      </c>
      <c r="E22" s="210">
        <v>4</v>
      </c>
      <c r="F22" s="210" t="s">
        <v>391</v>
      </c>
      <c r="G22" s="210" t="s">
        <v>391</v>
      </c>
      <c r="H22" s="210" t="s">
        <v>391</v>
      </c>
      <c r="I22" s="210">
        <v>2</v>
      </c>
      <c r="J22" s="210" t="s">
        <v>391</v>
      </c>
      <c r="K22" s="210" t="s">
        <v>391</v>
      </c>
    </row>
    <row r="23" spans="1:11" s="121" customFormat="1" ht="12.75" customHeight="1" x14ac:dyDescent="0.2">
      <c r="A23" s="545" t="s">
        <v>373</v>
      </c>
      <c r="B23" s="205" t="s">
        <v>1</v>
      </c>
      <c r="C23" s="293">
        <f t="shared" ref="C23:K23" si="5">IF(SUM(C24:C25)=0,"-",(SUM(C24:C25)))</f>
        <v>442</v>
      </c>
      <c r="D23" s="293">
        <f t="shared" si="5"/>
        <v>7</v>
      </c>
      <c r="E23" s="293">
        <f t="shared" si="5"/>
        <v>3</v>
      </c>
      <c r="F23" s="293">
        <f t="shared" si="5"/>
        <v>1</v>
      </c>
      <c r="G23" s="293" t="str">
        <f t="shared" si="5"/>
        <v>-</v>
      </c>
      <c r="H23" s="293" t="str">
        <f t="shared" si="5"/>
        <v>-</v>
      </c>
      <c r="I23" s="293">
        <f t="shared" si="5"/>
        <v>3</v>
      </c>
      <c r="J23" s="293" t="str">
        <f t="shared" si="5"/>
        <v>-</v>
      </c>
      <c r="K23" s="293" t="str">
        <f t="shared" si="5"/>
        <v>-</v>
      </c>
    </row>
    <row r="24" spans="1:11" s="121" customFormat="1" ht="12.75" customHeight="1" x14ac:dyDescent="0.2">
      <c r="A24" s="546"/>
      <c r="B24" s="212" t="s">
        <v>229</v>
      </c>
      <c r="C24" s="214">
        <v>198</v>
      </c>
      <c r="D24" s="214">
        <v>3</v>
      </c>
      <c r="E24" s="214">
        <v>3</v>
      </c>
      <c r="F24" s="214" t="s">
        <v>391</v>
      </c>
      <c r="G24" s="214" t="s">
        <v>391</v>
      </c>
      <c r="H24" s="214" t="s">
        <v>391</v>
      </c>
      <c r="I24" s="214" t="s">
        <v>391</v>
      </c>
      <c r="J24" s="214" t="s">
        <v>391</v>
      </c>
      <c r="K24" s="214" t="s">
        <v>391</v>
      </c>
    </row>
    <row r="25" spans="1:11" s="121" customFormat="1" ht="12.75" customHeight="1" x14ac:dyDescent="0.2">
      <c r="A25" s="547"/>
      <c r="B25" s="208" t="s">
        <v>230</v>
      </c>
      <c r="C25" s="210">
        <v>244</v>
      </c>
      <c r="D25" s="210">
        <v>4</v>
      </c>
      <c r="E25" s="210" t="s">
        <v>391</v>
      </c>
      <c r="F25" s="210">
        <v>1</v>
      </c>
      <c r="G25" s="210" t="s">
        <v>391</v>
      </c>
      <c r="H25" s="210" t="s">
        <v>391</v>
      </c>
      <c r="I25" s="210">
        <v>3</v>
      </c>
      <c r="J25" s="210" t="s">
        <v>391</v>
      </c>
      <c r="K25" s="210" t="s">
        <v>391</v>
      </c>
    </row>
    <row r="26" spans="1:11" s="121" customFormat="1" ht="12.75" customHeight="1" x14ac:dyDescent="0.2">
      <c r="A26" s="545" t="s">
        <v>374</v>
      </c>
      <c r="B26" s="205" t="s">
        <v>1</v>
      </c>
      <c r="C26" s="293">
        <f t="shared" ref="C26:K26" si="6">IF(SUM(C27:C28)=0,"-",(SUM(C27:C28)))</f>
        <v>281</v>
      </c>
      <c r="D26" s="293" t="str">
        <f t="shared" si="6"/>
        <v>-</v>
      </c>
      <c r="E26" s="293" t="str">
        <f t="shared" si="6"/>
        <v>-</v>
      </c>
      <c r="F26" s="293" t="str">
        <f t="shared" si="6"/>
        <v>-</v>
      </c>
      <c r="G26" s="293" t="str">
        <f t="shared" si="6"/>
        <v>-</v>
      </c>
      <c r="H26" s="293" t="str">
        <f t="shared" si="6"/>
        <v>-</v>
      </c>
      <c r="I26" s="293" t="str">
        <f t="shared" si="6"/>
        <v>-</v>
      </c>
      <c r="J26" s="293" t="str">
        <f t="shared" si="6"/>
        <v>-</v>
      </c>
      <c r="K26" s="293" t="str">
        <f t="shared" si="6"/>
        <v>-</v>
      </c>
    </row>
    <row r="27" spans="1:11" s="121" customFormat="1" ht="12.75" customHeight="1" x14ac:dyDescent="0.2">
      <c r="A27" s="546"/>
      <c r="B27" s="212" t="s">
        <v>229</v>
      </c>
      <c r="C27" s="214">
        <v>141</v>
      </c>
      <c r="D27" s="214" t="s">
        <v>391</v>
      </c>
      <c r="E27" s="214" t="s">
        <v>391</v>
      </c>
      <c r="F27" s="214" t="s">
        <v>391</v>
      </c>
      <c r="G27" s="214" t="s">
        <v>391</v>
      </c>
      <c r="H27" s="214" t="s">
        <v>391</v>
      </c>
      <c r="I27" s="214" t="s">
        <v>391</v>
      </c>
      <c r="J27" s="214" t="s">
        <v>391</v>
      </c>
      <c r="K27" s="214" t="s">
        <v>391</v>
      </c>
    </row>
    <row r="28" spans="1:11" s="121" customFormat="1" ht="12.75" customHeight="1" x14ac:dyDescent="0.2">
      <c r="A28" s="547"/>
      <c r="B28" s="208" t="s">
        <v>230</v>
      </c>
      <c r="C28" s="210">
        <v>140</v>
      </c>
      <c r="D28" s="210" t="s">
        <v>391</v>
      </c>
      <c r="E28" s="210" t="s">
        <v>391</v>
      </c>
      <c r="F28" s="210" t="s">
        <v>391</v>
      </c>
      <c r="G28" s="210" t="s">
        <v>391</v>
      </c>
      <c r="H28" s="210" t="s">
        <v>391</v>
      </c>
      <c r="I28" s="210" t="s">
        <v>391</v>
      </c>
      <c r="J28" s="210" t="s">
        <v>391</v>
      </c>
      <c r="K28" s="210" t="s">
        <v>391</v>
      </c>
    </row>
    <row r="29" spans="1:11" s="121" customFormat="1" ht="12.75" customHeight="1" x14ac:dyDescent="0.2">
      <c r="A29" s="545" t="s">
        <v>375</v>
      </c>
      <c r="B29" s="205" t="s">
        <v>1</v>
      </c>
      <c r="C29" s="293">
        <f t="shared" ref="C29:K29" si="7">IF(SUM(C30:C31)=0,"-",(SUM(C30:C31)))</f>
        <v>283</v>
      </c>
      <c r="D29" s="293">
        <f t="shared" si="7"/>
        <v>9</v>
      </c>
      <c r="E29" s="293">
        <f t="shared" si="7"/>
        <v>1</v>
      </c>
      <c r="F29" s="293">
        <f t="shared" si="7"/>
        <v>1</v>
      </c>
      <c r="G29" s="293" t="str">
        <f t="shared" si="7"/>
        <v>-</v>
      </c>
      <c r="H29" s="293" t="str">
        <f t="shared" si="7"/>
        <v>-</v>
      </c>
      <c r="I29" s="293">
        <f t="shared" si="7"/>
        <v>2</v>
      </c>
      <c r="J29" s="293">
        <f t="shared" si="7"/>
        <v>5</v>
      </c>
      <c r="K29" s="293" t="str">
        <f t="shared" si="7"/>
        <v>-</v>
      </c>
    </row>
    <row r="30" spans="1:11" s="121" customFormat="1" ht="12.75" customHeight="1" x14ac:dyDescent="0.2">
      <c r="A30" s="546"/>
      <c r="B30" s="212" t="s">
        <v>229</v>
      </c>
      <c r="C30" s="214">
        <v>142</v>
      </c>
      <c r="D30" s="214">
        <v>8</v>
      </c>
      <c r="E30" s="214">
        <v>1</v>
      </c>
      <c r="F30" s="214" t="s">
        <v>391</v>
      </c>
      <c r="G30" s="214" t="s">
        <v>391</v>
      </c>
      <c r="H30" s="214" t="s">
        <v>391</v>
      </c>
      <c r="I30" s="214">
        <v>2</v>
      </c>
      <c r="J30" s="214">
        <v>5</v>
      </c>
      <c r="K30" s="214" t="s">
        <v>391</v>
      </c>
    </row>
    <row r="31" spans="1:11" s="121" customFormat="1" ht="12.75" customHeight="1" x14ac:dyDescent="0.2">
      <c r="A31" s="547"/>
      <c r="B31" s="208" t="s">
        <v>230</v>
      </c>
      <c r="C31" s="210">
        <v>141</v>
      </c>
      <c r="D31" s="210">
        <v>1</v>
      </c>
      <c r="E31" s="210" t="s">
        <v>391</v>
      </c>
      <c r="F31" s="210">
        <v>1</v>
      </c>
      <c r="G31" s="210" t="s">
        <v>391</v>
      </c>
      <c r="H31" s="210" t="s">
        <v>391</v>
      </c>
      <c r="I31" s="210" t="s">
        <v>391</v>
      </c>
      <c r="J31" s="210" t="s">
        <v>391</v>
      </c>
      <c r="K31" s="210" t="s">
        <v>391</v>
      </c>
    </row>
    <row r="32" spans="1:11" s="121" customFormat="1" ht="12.75" customHeight="1" x14ac:dyDescent="0.2">
      <c r="A32" s="545" t="s">
        <v>376</v>
      </c>
      <c r="B32" s="205" t="s">
        <v>1</v>
      </c>
      <c r="C32" s="293">
        <f t="shared" ref="C32:K32" si="8">IF(SUM(C33:C34)=0,"-",(SUM(C33:C34)))</f>
        <v>609</v>
      </c>
      <c r="D32" s="293">
        <f t="shared" si="8"/>
        <v>2</v>
      </c>
      <c r="E32" s="293">
        <f t="shared" si="8"/>
        <v>1</v>
      </c>
      <c r="F32" s="293" t="str">
        <f t="shared" si="8"/>
        <v>-</v>
      </c>
      <c r="G32" s="293" t="str">
        <f t="shared" si="8"/>
        <v>-</v>
      </c>
      <c r="H32" s="293" t="str">
        <f t="shared" si="8"/>
        <v>-</v>
      </c>
      <c r="I32" s="293">
        <f t="shared" si="8"/>
        <v>1</v>
      </c>
      <c r="J32" s="293" t="str">
        <f t="shared" si="8"/>
        <v>-</v>
      </c>
      <c r="K32" s="293" t="str">
        <f t="shared" si="8"/>
        <v>-</v>
      </c>
    </row>
    <row r="33" spans="1:11" s="121" customFormat="1" ht="12.75" customHeight="1" x14ac:dyDescent="0.2">
      <c r="A33" s="546"/>
      <c r="B33" s="212" t="s">
        <v>229</v>
      </c>
      <c r="C33" s="214">
        <v>330</v>
      </c>
      <c r="D33" s="214">
        <v>1</v>
      </c>
      <c r="E33" s="214" t="s">
        <v>391</v>
      </c>
      <c r="F33" s="214" t="s">
        <v>391</v>
      </c>
      <c r="G33" s="214" t="s">
        <v>391</v>
      </c>
      <c r="H33" s="214" t="s">
        <v>391</v>
      </c>
      <c r="I33" s="214">
        <v>1</v>
      </c>
      <c r="J33" s="214" t="s">
        <v>391</v>
      </c>
      <c r="K33" s="214" t="s">
        <v>391</v>
      </c>
    </row>
    <row r="34" spans="1:11" s="121" customFormat="1" ht="12.75" customHeight="1" x14ac:dyDescent="0.2">
      <c r="A34" s="547"/>
      <c r="B34" s="208" t="s">
        <v>230</v>
      </c>
      <c r="C34" s="210">
        <v>279</v>
      </c>
      <c r="D34" s="210">
        <v>1</v>
      </c>
      <c r="E34" s="210">
        <v>1</v>
      </c>
      <c r="F34" s="210" t="s">
        <v>391</v>
      </c>
      <c r="G34" s="210" t="s">
        <v>391</v>
      </c>
      <c r="H34" s="210" t="s">
        <v>391</v>
      </c>
      <c r="I34" s="210" t="s">
        <v>391</v>
      </c>
      <c r="J34" s="210" t="s">
        <v>391</v>
      </c>
      <c r="K34" s="210" t="s">
        <v>391</v>
      </c>
    </row>
    <row r="35" spans="1:11" s="121" customFormat="1" ht="12.75" customHeight="1" x14ac:dyDescent="0.2">
      <c r="A35" s="545" t="s">
        <v>377</v>
      </c>
      <c r="B35" s="205" t="s">
        <v>1</v>
      </c>
      <c r="C35" s="293">
        <f t="shared" ref="C35:K35" si="9">IF(SUM(C36:C37)=0,"-",(SUM(C36:C37)))</f>
        <v>1171</v>
      </c>
      <c r="D35" s="293">
        <f t="shared" si="9"/>
        <v>28</v>
      </c>
      <c r="E35" s="293">
        <f t="shared" si="9"/>
        <v>11</v>
      </c>
      <c r="F35" s="293" t="str">
        <f t="shared" si="9"/>
        <v>-</v>
      </c>
      <c r="G35" s="293" t="str">
        <f t="shared" si="9"/>
        <v>-</v>
      </c>
      <c r="H35" s="293" t="str">
        <f t="shared" si="9"/>
        <v>-</v>
      </c>
      <c r="I35" s="293">
        <f t="shared" si="9"/>
        <v>12</v>
      </c>
      <c r="J35" s="293">
        <f t="shared" si="9"/>
        <v>5</v>
      </c>
      <c r="K35" s="293" t="str">
        <f t="shared" si="9"/>
        <v>-</v>
      </c>
    </row>
    <row r="36" spans="1:11" s="121" customFormat="1" ht="12.75" customHeight="1" x14ac:dyDescent="0.2">
      <c r="A36" s="546"/>
      <c r="B36" s="212" t="s">
        <v>229</v>
      </c>
      <c r="C36" s="214">
        <v>582</v>
      </c>
      <c r="D36" s="214">
        <v>15</v>
      </c>
      <c r="E36" s="214">
        <v>4</v>
      </c>
      <c r="F36" s="214" t="s">
        <v>391</v>
      </c>
      <c r="G36" s="214" t="s">
        <v>391</v>
      </c>
      <c r="H36" s="214" t="s">
        <v>391</v>
      </c>
      <c r="I36" s="214">
        <v>9</v>
      </c>
      <c r="J36" s="214">
        <v>2</v>
      </c>
      <c r="K36" s="214" t="s">
        <v>391</v>
      </c>
    </row>
    <row r="37" spans="1:11" s="121" customFormat="1" ht="12.75" customHeight="1" x14ac:dyDescent="0.2">
      <c r="A37" s="547"/>
      <c r="B37" s="208" t="s">
        <v>230</v>
      </c>
      <c r="C37" s="210">
        <v>589</v>
      </c>
      <c r="D37" s="210">
        <v>13</v>
      </c>
      <c r="E37" s="210">
        <v>7</v>
      </c>
      <c r="F37" s="210" t="s">
        <v>391</v>
      </c>
      <c r="G37" s="210" t="s">
        <v>391</v>
      </c>
      <c r="H37" s="210" t="s">
        <v>391</v>
      </c>
      <c r="I37" s="210">
        <v>3</v>
      </c>
      <c r="J37" s="210">
        <v>3</v>
      </c>
      <c r="K37" s="210" t="s">
        <v>391</v>
      </c>
    </row>
    <row r="38" spans="1:11" s="121" customFormat="1" ht="12.75" customHeight="1" x14ac:dyDescent="0.2">
      <c r="A38" s="545" t="s">
        <v>389</v>
      </c>
      <c r="B38" s="205" t="s">
        <v>1</v>
      </c>
      <c r="C38" s="293">
        <f t="shared" ref="C38:K38" si="10">IF(SUM(C39:C40)=0,"-",(SUM(C39:C40)))</f>
        <v>491</v>
      </c>
      <c r="D38" s="293">
        <f t="shared" si="10"/>
        <v>3</v>
      </c>
      <c r="E38" s="293" t="str">
        <f t="shared" si="10"/>
        <v>-</v>
      </c>
      <c r="F38" s="293">
        <f t="shared" si="10"/>
        <v>1</v>
      </c>
      <c r="G38" s="293" t="str">
        <f t="shared" si="10"/>
        <v>-</v>
      </c>
      <c r="H38" s="293" t="str">
        <f t="shared" si="10"/>
        <v>-</v>
      </c>
      <c r="I38" s="293">
        <f t="shared" si="10"/>
        <v>2</v>
      </c>
      <c r="J38" s="293" t="str">
        <f t="shared" si="10"/>
        <v>-</v>
      </c>
      <c r="K38" s="293" t="str">
        <f t="shared" si="10"/>
        <v>-</v>
      </c>
    </row>
    <row r="39" spans="1:11" s="121" customFormat="1" ht="12.75" customHeight="1" x14ac:dyDescent="0.2">
      <c r="A39" s="546"/>
      <c r="B39" s="212" t="s">
        <v>229</v>
      </c>
      <c r="C39" s="214">
        <v>229</v>
      </c>
      <c r="D39" s="214">
        <v>3</v>
      </c>
      <c r="E39" s="214" t="s">
        <v>391</v>
      </c>
      <c r="F39" s="214">
        <v>1</v>
      </c>
      <c r="G39" s="214" t="s">
        <v>391</v>
      </c>
      <c r="H39" s="214" t="s">
        <v>391</v>
      </c>
      <c r="I39" s="214">
        <v>2</v>
      </c>
      <c r="J39" s="214" t="s">
        <v>391</v>
      </c>
      <c r="K39" s="214" t="s">
        <v>391</v>
      </c>
    </row>
    <row r="40" spans="1:11" s="121" customFormat="1" ht="12.75" customHeight="1" x14ac:dyDescent="0.2">
      <c r="A40" s="547"/>
      <c r="B40" s="208" t="s">
        <v>230</v>
      </c>
      <c r="C40" s="210">
        <v>262</v>
      </c>
      <c r="D40" s="210" t="s">
        <v>391</v>
      </c>
      <c r="E40" s="210" t="s">
        <v>391</v>
      </c>
      <c r="F40" s="210" t="s">
        <v>391</v>
      </c>
      <c r="G40" s="210" t="s">
        <v>391</v>
      </c>
      <c r="H40" s="210" t="s">
        <v>391</v>
      </c>
      <c r="I40" s="210" t="s">
        <v>391</v>
      </c>
      <c r="J40" s="210" t="s">
        <v>391</v>
      </c>
      <c r="K40" s="210" t="s">
        <v>391</v>
      </c>
    </row>
    <row r="41" spans="1:11" s="121" customFormat="1" ht="12.75" customHeight="1" x14ac:dyDescent="0.2">
      <c r="A41" s="545" t="s">
        <v>378</v>
      </c>
      <c r="B41" s="205" t="s">
        <v>1</v>
      </c>
      <c r="C41" s="293">
        <f t="shared" ref="C41:K41" si="11">IF(SUM(C42:C43)=0,"-",(SUM(C42:C43)))</f>
        <v>709</v>
      </c>
      <c r="D41" s="293">
        <f t="shared" si="11"/>
        <v>4</v>
      </c>
      <c r="E41" s="293">
        <f t="shared" si="11"/>
        <v>2</v>
      </c>
      <c r="F41" s="293" t="str">
        <f t="shared" si="11"/>
        <v>-</v>
      </c>
      <c r="G41" s="293" t="str">
        <f t="shared" si="11"/>
        <v>-</v>
      </c>
      <c r="H41" s="293" t="str">
        <f t="shared" si="11"/>
        <v>-</v>
      </c>
      <c r="I41" s="293">
        <f t="shared" si="11"/>
        <v>2</v>
      </c>
      <c r="J41" s="293" t="str">
        <f t="shared" si="11"/>
        <v>-</v>
      </c>
      <c r="K41" s="293" t="str">
        <f t="shared" si="11"/>
        <v>-</v>
      </c>
    </row>
    <row r="42" spans="1:11" s="121" customFormat="1" ht="12.75" customHeight="1" x14ac:dyDescent="0.2">
      <c r="A42" s="546"/>
      <c r="B42" s="212" t="s">
        <v>229</v>
      </c>
      <c r="C42" s="214">
        <v>323</v>
      </c>
      <c r="D42" s="214">
        <v>3</v>
      </c>
      <c r="E42" s="214">
        <v>2</v>
      </c>
      <c r="F42" s="214" t="s">
        <v>391</v>
      </c>
      <c r="G42" s="214" t="s">
        <v>391</v>
      </c>
      <c r="H42" s="214" t="s">
        <v>391</v>
      </c>
      <c r="I42" s="214">
        <v>1</v>
      </c>
      <c r="J42" s="214" t="s">
        <v>391</v>
      </c>
      <c r="K42" s="214" t="s">
        <v>391</v>
      </c>
    </row>
    <row r="43" spans="1:11" s="121" customFormat="1" ht="12.75" customHeight="1" x14ac:dyDescent="0.2">
      <c r="A43" s="547"/>
      <c r="B43" s="208" t="s">
        <v>230</v>
      </c>
      <c r="C43" s="210">
        <v>386</v>
      </c>
      <c r="D43" s="210">
        <v>1</v>
      </c>
      <c r="E43" s="210" t="s">
        <v>391</v>
      </c>
      <c r="F43" s="210" t="s">
        <v>391</v>
      </c>
      <c r="G43" s="210" t="s">
        <v>391</v>
      </c>
      <c r="H43" s="210" t="s">
        <v>391</v>
      </c>
      <c r="I43" s="210">
        <v>1</v>
      </c>
      <c r="J43" s="210" t="s">
        <v>391</v>
      </c>
      <c r="K43" s="210" t="s">
        <v>391</v>
      </c>
    </row>
    <row r="44" spans="1:11" s="121" customFormat="1" ht="12.75" customHeight="1" x14ac:dyDescent="0.2">
      <c r="A44" s="545" t="s">
        <v>379</v>
      </c>
      <c r="B44" s="205" t="s">
        <v>1</v>
      </c>
      <c r="C44" s="293">
        <f t="shared" ref="C44:K44" si="12">IF(SUM(C45:C46)=0,"-",(SUM(C45:C46)))</f>
        <v>501</v>
      </c>
      <c r="D44" s="293">
        <f t="shared" si="12"/>
        <v>16</v>
      </c>
      <c r="E44" s="293">
        <f t="shared" si="12"/>
        <v>3</v>
      </c>
      <c r="F44" s="293" t="str">
        <f t="shared" si="12"/>
        <v>-</v>
      </c>
      <c r="G44" s="293" t="str">
        <f t="shared" si="12"/>
        <v>-</v>
      </c>
      <c r="H44" s="293">
        <f t="shared" si="12"/>
        <v>1</v>
      </c>
      <c r="I44" s="293">
        <f t="shared" si="12"/>
        <v>9</v>
      </c>
      <c r="J44" s="293">
        <f t="shared" si="12"/>
        <v>3</v>
      </c>
      <c r="K44" s="293" t="str">
        <f t="shared" si="12"/>
        <v>-</v>
      </c>
    </row>
    <row r="45" spans="1:11" s="121" customFormat="1" ht="12.75" customHeight="1" x14ac:dyDescent="0.2">
      <c r="A45" s="546"/>
      <c r="B45" s="212" t="s">
        <v>229</v>
      </c>
      <c r="C45" s="214">
        <v>239</v>
      </c>
      <c r="D45" s="214">
        <v>10</v>
      </c>
      <c r="E45" s="214">
        <v>1</v>
      </c>
      <c r="F45" s="214" t="s">
        <v>391</v>
      </c>
      <c r="G45" s="214" t="s">
        <v>391</v>
      </c>
      <c r="H45" s="214">
        <v>1</v>
      </c>
      <c r="I45" s="214">
        <v>6</v>
      </c>
      <c r="J45" s="214">
        <v>2</v>
      </c>
      <c r="K45" s="214" t="s">
        <v>391</v>
      </c>
    </row>
    <row r="46" spans="1:11" s="121" customFormat="1" ht="12.75" customHeight="1" x14ac:dyDescent="0.2">
      <c r="A46" s="547"/>
      <c r="B46" s="208" t="s">
        <v>230</v>
      </c>
      <c r="C46" s="210">
        <v>262</v>
      </c>
      <c r="D46" s="210">
        <v>6</v>
      </c>
      <c r="E46" s="210">
        <v>2</v>
      </c>
      <c r="F46" s="210" t="s">
        <v>391</v>
      </c>
      <c r="G46" s="210" t="s">
        <v>391</v>
      </c>
      <c r="H46" s="210" t="s">
        <v>391</v>
      </c>
      <c r="I46" s="210">
        <v>3</v>
      </c>
      <c r="J46" s="210">
        <v>1</v>
      </c>
      <c r="K46" s="210" t="s">
        <v>391</v>
      </c>
    </row>
    <row r="47" spans="1:11" s="121" customFormat="1" ht="12.75" customHeight="1" x14ac:dyDescent="0.2">
      <c r="A47" s="545" t="s">
        <v>380</v>
      </c>
      <c r="B47" s="205" t="s">
        <v>1</v>
      </c>
      <c r="C47" s="293">
        <f t="shared" ref="C47:K47" si="13">IF(SUM(C48:C49)=0,"-",(SUM(C48:C49)))</f>
        <v>590</v>
      </c>
      <c r="D47" s="293">
        <f t="shared" si="13"/>
        <v>11</v>
      </c>
      <c r="E47" s="293">
        <f t="shared" si="13"/>
        <v>4</v>
      </c>
      <c r="F47" s="293" t="str">
        <f t="shared" si="13"/>
        <v>-</v>
      </c>
      <c r="G47" s="293" t="str">
        <f t="shared" si="13"/>
        <v>-</v>
      </c>
      <c r="H47" s="293" t="str">
        <f t="shared" si="13"/>
        <v>-</v>
      </c>
      <c r="I47" s="293">
        <f t="shared" si="13"/>
        <v>6</v>
      </c>
      <c r="J47" s="293">
        <f t="shared" si="13"/>
        <v>1</v>
      </c>
      <c r="K47" s="293" t="str">
        <f t="shared" si="13"/>
        <v>-</v>
      </c>
    </row>
    <row r="48" spans="1:11" s="121" customFormat="1" ht="12.75" customHeight="1" x14ac:dyDescent="0.2">
      <c r="A48" s="546"/>
      <c r="B48" s="212" t="s">
        <v>229</v>
      </c>
      <c r="C48" s="214">
        <v>274</v>
      </c>
      <c r="D48" s="214">
        <v>2</v>
      </c>
      <c r="E48" s="214" t="s">
        <v>391</v>
      </c>
      <c r="F48" s="214" t="s">
        <v>391</v>
      </c>
      <c r="G48" s="214" t="s">
        <v>391</v>
      </c>
      <c r="H48" s="214" t="s">
        <v>391</v>
      </c>
      <c r="I48" s="214">
        <v>2</v>
      </c>
      <c r="J48" s="214" t="s">
        <v>391</v>
      </c>
      <c r="K48" s="214" t="s">
        <v>391</v>
      </c>
    </row>
    <row r="49" spans="1:11" s="121" customFormat="1" ht="12.75" customHeight="1" x14ac:dyDescent="0.2">
      <c r="A49" s="547"/>
      <c r="B49" s="208" t="s">
        <v>230</v>
      </c>
      <c r="C49" s="210">
        <v>316</v>
      </c>
      <c r="D49" s="210">
        <v>9</v>
      </c>
      <c r="E49" s="210">
        <v>4</v>
      </c>
      <c r="F49" s="210" t="s">
        <v>391</v>
      </c>
      <c r="G49" s="210" t="s">
        <v>391</v>
      </c>
      <c r="H49" s="210" t="s">
        <v>391</v>
      </c>
      <c r="I49" s="210">
        <v>4</v>
      </c>
      <c r="J49" s="210">
        <v>1</v>
      </c>
      <c r="K49" s="210" t="s">
        <v>391</v>
      </c>
    </row>
    <row r="50" spans="1:11" s="121" customFormat="1" ht="12.75" customHeight="1" x14ac:dyDescent="0.2">
      <c r="A50" s="545" t="s">
        <v>381</v>
      </c>
      <c r="B50" s="205" t="s">
        <v>1</v>
      </c>
      <c r="C50" s="293">
        <f t="shared" ref="C50:K50" si="14">IF(SUM(C51:C52)=0,"-",(SUM(C51:C52)))</f>
        <v>2059</v>
      </c>
      <c r="D50" s="293">
        <f t="shared" si="14"/>
        <v>77</v>
      </c>
      <c r="E50" s="293">
        <f t="shared" si="14"/>
        <v>18</v>
      </c>
      <c r="F50" s="293">
        <f t="shared" si="14"/>
        <v>1</v>
      </c>
      <c r="G50" s="293" t="str">
        <f t="shared" si="14"/>
        <v>-</v>
      </c>
      <c r="H50" s="293">
        <f t="shared" si="14"/>
        <v>1</v>
      </c>
      <c r="I50" s="293">
        <f t="shared" si="14"/>
        <v>43</v>
      </c>
      <c r="J50" s="293">
        <f t="shared" si="14"/>
        <v>14</v>
      </c>
      <c r="K50" s="293" t="str">
        <f t="shared" si="14"/>
        <v>-</v>
      </c>
    </row>
    <row r="51" spans="1:11" s="121" customFormat="1" ht="12.75" customHeight="1" x14ac:dyDescent="0.2">
      <c r="A51" s="546"/>
      <c r="B51" s="212" t="s">
        <v>229</v>
      </c>
      <c r="C51" s="214">
        <v>947</v>
      </c>
      <c r="D51" s="214">
        <v>39</v>
      </c>
      <c r="E51" s="214">
        <v>9</v>
      </c>
      <c r="F51" s="214">
        <v>1</v>
      </c>
      <c r="G51" s="214" t="s">
        <v>391</v>
      </c>
      <c r="H51" s="214">
        <v>1</v>
      </c>
      <c r="I51" s="214">
        <v>20</v>
      </c>
      <c r="J51" s="214">
        <v>8</v>
      </c>
      <c r="K51" s="214" t="s">
        <v>391</v>
      </c>
    </row>
    <row r="52" spans="1:11" s="121" customFormat="1" ht="12.75" customHeight="1" x14ac:dyDescent="0.2">
      <c r="A52" s="547"/>
      <c r="B52" s="208" t="s">
        <v>230</v>
      </c>
      <c r="C52" s="210">
        <v>1112</v>
      </c>
      <c r="D52" s="210">
        <v>38</v>
      </c>
      <c r="E52" s="210">
        <v>9</v>
      </c>
      <c r="F52" s="210" t="s">
        <v>391</v>
      </c>
      <c r="G52" s="210" t="s">
        <v>391</v>
      </c>
      <c r="H52" s="210" t="s">
        <v>391</v>
      </c>
      <c r="I52" s="210">
        <v>23</v>
      </c>
      <c r="J52" s="210">
        <v>6</v>
      </c>
      <c r="K52" s="210" t="s">
        <v>391</v>
      </c>
    </row>
    <row r="53" spans="1:11" s="121" customFormat="1" ht="12.75" customHeight="1" x14ac:dyDescent="0.2">
      <c r="A53" s="545" t="s">
        <v>382</v>
      </c>
      <c r="B53" s="205" t="s">
        <v>1</v>
      </c>
      <c r="C53" s="293">
        <f t="shared" ref="C53:K53" si="15">IF(SUM(C54:C55)=0,"-",(SUM(C54:C55)))</f>
        <v>469</v>
      </c>
      <c r="D53" s="293">
        <f t="shared" si="15"/>
        <v>8</v>
      </c>
      <c r="E53" s="293">
        <f t="shared" si="15"/>
        <v>3</v>
      </c>
      <c r="F53" s="293" t="str">
        <f t="shared" si="15"/>
        <v>-</v>
      </c>
      <c r="G53" s="293" t="str">
        <f t="shared" si="15"/>
        <v>-</v>
      </c>
      <c r="H53" s="293">
        <f t="shared" si="15"/>
        <v>1</v>
      </c>
      <c r="I53" s="293">
        <f t="shared" si="15"/>
        <v>4</v>
      </c>
      <c r="J53" s="293" t="str">
        <f t="shared" si="15"/>
        <v>-</v>
      </c>
      <c r="K53" s="293" t="str">
        <f t="shared" si="15"/>
        <v>-</v>
      </c>
    </row>
    <row r="54" spans="1:11" s="121" customFormat="1" ht="12.75" customHeight="1" x14ac:dyDescent="0.2">
      <c r="A54" s="546"/>
      <c r="B54" s="212" t="s">
        <v>229</v>
      </c>
      <c r="C54" s="214">
        <v>209</v>
      </c>
      <c r="D54" s="214">
        <v>5</v>
      </c>
      <c r="E54" s="214">
        <v>1</v>
      </c>
      <c r="F54" s="214" t="s">
        <v>391</v>
      </c>
      <c r="G54" s="214" t="s">
        <v>391</v>
      </c>
      <c r="H54" s="214">
        <v>1</v>
      </c>
      <c r="I54" s="214">
        <v>3</v>
      </c>
      <c r="J54" s="214" t="s">
        <v>391</v>
      </c>
      <c r="K54" s="214" t="s">
        <v>391</v>
      </c>
    </row>
    <row r="55" spans="1:11" s="121" customFormat="1" ht="12.75" customHeight="1" x14ac:dyDescent="0.2">
      <c r="A55" s="547"/>
      <c r="B55" s="208" t="s">
        <v>230</v>
      </c>
      <c r="C55" s="210">
        <v>260</v>
      </c>
      <c r="D55" s="210">
        <v>3</v>
      </c>
      <c r="E55" s="210">
        <v>2</v>
      </c>
      <c r="F55" s="210" t="s">
        <v>391</v>
      </c>
      <c r="G55" s="210" t="s">
        <v>391</v>
      </c>
      <c r="H55" s="210" t="s">
        <v>391</v>
      </c>
      <c r="I55" s="210">
        <v>1</v>
      </c>
      <c r="J55" s="210" t="s">
        <v>391</v>
      </c>
      <c r="K55" s="210" t="s">
        <v>391</v>
      </c>
    </row>
    <row r="56" spans="1:11" s="121" customFormat="1" ht="12.75" customHeight="1" x14ac:dyDescent="0.2">
      <c r="A56" s="545" t="s">
        <v>383</v>
      </c>
      <c r="B56" s="205" t="s">
        <v>1</v>
      </c>
      <c r="C56" s="293">
        <f t="shared" ref="C56:K56" si="16">IF(SUM(C57:C58)=0,"-",(SUM(C57:C58)))</f>
        <v>444</v>
      </c>
      <c r="D56" s="293" t="str">
        <f t="shared" si="16"/>
        <v>-</v>
      </c>
      <c r="E56" s="293" t="str">
        <f t="shared" si="16"/>
        <v>-</v>
      </c>
      <c r="F56" s="293" t="str">
        <f t="shared" si="16"/>
        <v>-</v>
      </c>
      <c r="G56" s="293" t="str">
        <f t="shared" si="16"/>
        <v>-</v>
      </c>
      <c r="H56" s="293" t="str">
        <f t="shared" si="16"/>
        <v>-</v>
      </c>
      <c r="I56" s="293" t="str">
        <f t="shared" si="16"/>
        <v>-</v>
      </c>
      <c r="J56" s="293" t="str">
        <f t="shared" si="16"/>
        <v>-</v>
      </c>
      <c r="K56" s="293" t="str">
        <f t="shared" si="16"/>
        <v>-</v>
      </c>
    </row>
    <row r="57" spans="1:11" s="121" customFormat="1" ht="12.75" customHeight="1" x14ac:dyDescent="0.2">
      <c r="A57" s="546"/>
      <c r="B57" s="212" t="s">
        <v>229</v>
      </c>
      <c r="C57" s="214">
        <v>217</v>
      </c>
      <c r="D57" s="214" t="s">
        <v>391</v>
      </c>
      <c r="E57" s="214" t="s">
        <v>391</v>
      </c>
      <c r="F57" s="214" t="s">
        <v>391</v>
      </c>
      <c r="G57" s="214" t="s">
        <v>391</v>
      </c>
      <c r="H57" s="214" t="s">
        <v>391</v>
      </c>
      <c r="I57" s="214" t="s">
        <v>391</v>
      </c>
      <c r="J57" s="214" t="s">
        <v>391</v>
      </c>
      <c r="K57" s="214" t="s">
        <v>391</v>
      </c>
    </row>
    <row r="58" spans="1:11" s="121" customFormat="1" ht="12.75" customHeight="1" x14ac:dyDescent="0.2">
      <c r="A58" s="547"/>
      <c r="B58" s="208" t="s">
        <v>230</v>
      </c>
      <c r="C58" s="210">
        <v>227</v>
      </c>
      <c r="D58" s="210" t="s">
        <v>391</v>
      </c>
      <c r="E58" s="210" t="s">
        <v>391</v>
      </c>
      <c r="F58" s="210" t="s">
        <v>391</v>
      </c>
      <c r="G58" s="210" t="s">
        <v>391</v>
      </c>
      <c r="H58" s="210" t="s">
        <v>391</v>
      </c>
      <c r="I58" s="210" t="s">
        <v>391</v>
      </c>
      <c r="J58" s="210" t="s">
        <v>391</v>
      </c>
      <c r="K58" s="210" t="s">
        <v>391</v>
      </c>
    </row>
    <row r="59" spans="1:11" s="121" customFormat="1" ht="12.75" customHeight="1" x14ac:dyDescent="0.2">
      <c r="A59" s="545" t="s">
        <v>384</v>
      </c>
      <c r="B59" s="205" t="s">
        <v>1</v>
      </c>
      <c r="C59" s="293">
        <f t="shared" ref="C59:K59" si="17">IF(SUM(C60:C61)=0,"-",(SUM(C60:C61)))</f>
        <v>819</v>
      </c>
      <c r="D59" s="293">
        <f t="shared" si="17"/>
        <v>1</v>
      </c>
      <c r="E59" s="293">
        <f t="shared" si="17"/>
        <v>1</v>
      </c>
      <c r="F59" s="293" t="str">
        <f t="shared" si="17"/>
        <v>-</v>
      </c>
      <c r="G59" s="293" t="str">
        <f t="shared" si="17"/>
        <v>-</v>
      </c>
      <c r="H59" s="293" t="str">
        <f t="shared" si="17"/>
        <v>-</v>
      </c>
      <c r="I59" s="293" t="str">
        <f t="shared" si="17"/>
        <v>-</v>
      </c>
      <c r="J59" s="293" t="str">
        <f t="shared" si="17"/>
        <v>-</v>
      </c>
      <c r="K59" s="293" t="str">
        <f t="shared" si="17"/>
        <v>-</v>
      </c>
    </row>
    <row r="60" spans="1:11" s="121" customFormat="1" ht="12.75" customHeight="1" x14ac:dyDescent="0.2">
      <c r="A60" s="546"/>
      <c r="B60" s="212" t="s">
        <v>229</v>
      </c>
      <c r="C60" s="214">
        <v>345</v>
      </c>
      <c r="D60" s="214">
        <v>1</v>
      </c>
      <c r="E60" s="214">
        <v>1</v>
      </c>
      <c r="F60" s="214" t="s">
        <v>391</v>
      </c>
      <c r="G60" s="214" t="s">
        <v>391</v>
      </c>
      <c r="H60" s="214" t="s">
        <v>391</v>
      </c>
      <c r="I60" s="214" t="s">
        <v>391</v>
      </c>
      <c r="J60" s="214" t="s">
        <v>391</v>
      </c>
      <c r="K60" s="214" t="s">
        <v>391</v>
      </c>
    </row>
    <row r="61" spans="1:11" s="121" customFormat="1" ht="12.75" customHeight="1" x14ac:dyDescent="0.2">
      <c r="A61" s="547"/>
      <c r="B61" s="208" t="s">
        <v>230</v>
      </c>
      <c r="C61" s="210">
        <v>474</v>
      </c>
      <c r="D61" s="210" t="s">
        <v>391</v>
      </c>
      <c r="E61" s="210" t="s">
        <v>391</v>
      </c>
      <c r="F61" s="210" t="s">
        <v>391</v>
      </c>
      <c r="G61" s="210" t="s">
        <v>391</v>
      </c>
      <c r="H61" s="210" t="s">
        <v>391</v>
      </c>
      <c r="I61" s="210" t="s">
        <v>391</v>
      </c>
      <c r="J61" s="210" t="s">
        <v>391</v>
      </c>
      <c r="K61" s="210" t="s">
        <v>391</v>
      </c>
    </row>
    <row r="62" spans="1:11" s="121" customFormat="1" ht="12.75" customHeight="1" x14ac:dyDescent="0.2">
      <c r="A62" s="545" t="s">
        <v>385</v>
      </c>
      <c r="B62" s="205" t="s">
        <v>1</v>
      </c>
      <c r="C62" s="293">
        <f t="shared" ref="C62:K62" si="18">IF(SUM(C63:C64)=0,"-",(SUM(C63:C64)))</f>
        <v>496</v>
      </c>
      <c r="D62" s="293">
        <f t="shared" si="18"/>
        <v>4</v>
      </c>
      <c r="E62" s="293">
        <f t="shared" si="18"/>
        <v>2</v>
      </c>
      <c r="F62" s="293" t="str">
        <f t="shared" si="18"/>
        <v>-</v>
      </c>
      <c r="G62" s="293" t="str">
        <f t="shared" si="18"/>
        <v>-</v>
      </c>
      <c r="H62" s="293" t="str">
        <f t="shared" si="18"/>
        <v>-</v>
      </c>
      <c r="I62" s="293">
        <f t="shared" si="18"/>
        <v>2</v>
      </c>
      <c r="J62" s="293" t="str">
        <f t="shared" si="18"/>
        <v>-</v>
      </c>
      <c r="K62" s="293" t="str">
        <f t="shared" si="18"/>
        <v>-</v>
      </c>
    </row>
    <row r="63" spans="1:11" s="121" customFormat="1" ht="12.75" customHeight="1" x14ac:dyDescent="0.2">
      <c r="A63" s="546"/>
      <c r="B63" s="212" t="s">
        <v>229</v>
      </c>
      <c r="C63" s="214">
        <v>222</v>
      </c>
      <c r="D63" s="214">
        <v>4</v>
      </c>
      <c r="E63" s="214">
        <v>2</v>
      </c>
      <c r="F63" s="214" t="s">
        <v>391</v>
      </c>
      <c r="G63" s="214" t="s">
        <v>391</v>
      </c>
      <c r="H63" s="214" t="s">
        <v>391</v>
      </c>
      <c r="I63" s="214">
        <v>2</v>
      </c>
      <c r="J63" s="214" t="s">
        <v>391</v>
      </c>
      <c r="K63" s="214" t="s">
        <v>391</v>
      </c>
    </row>
    <row r="64" spans="1:11" s="121" customFormat="1" ht="12.75" customHeight="1" x14ac:dyDescent="0.2">
      <c r="A64" s="547"/>
      <c r="B64" s="208" t="s">
        <v>230</v>
      </c>
      <c r="C64" s="210">
        <v>274</v>
      </c>
      <c r="D64" s="210" t="s">
        <v>391</v>
      </c>
      <c r="E64" s="210" t="s">
        <v>391</v>
      </c>
      <c r="F64" s="210" t="s">
        <v>391</v>
      </c>
      <c r="G64" s="210" t="s">
        <v>391</v>
      </c>
      <c r="H64" s="210" t="s">
        <v>391</v>
      </c>
      <c r="I64" s="210" t="s">
        <v>391</v>
      </c>
      <c r="J64" s="210" t="s">
        <v>391</v>
      </c>
      <c r="K64" s="210" t="s">
        <v>391</v>
      </c>
    </row>
    <row r="65" spans="1:14" s="121" customFormat="1" ht="12.75" customHeight="1" x14ac:dyDescent="0.2">
      <c r="A65" s="545" t="s">
        <v>386</v>
      </c>
      <c r="B65" s="205" t="s">
        <v>1</v>
      </c>
      <c r="C65" s="293">
        <f t="shared" ref="C65:K65" si="19">IF(SUM(C66:C67)=0,"-",(SUM(C66:C67)))</f>
        <v>312</v>
      </c>
      <c r="D65" s="293">
        <f t="shared" si="19"/>
        <v>1</v>
      </c>
      <c r="E65" s="293" t="str">
        <f t="shared" si="19"/>
        <v>-</v>
      </c>
      <c r="F65" s="293" t="str">
        <f t="shared" si="19"/>
        <v>-</v>
      </c>
      <c r="G65" s="293" t="str">
        <f t="shared" si="19"/>
        <v>-</v>
      </c>
      <c r="H65" s="293" t="str">
        <f t="shared" si="19"/>
        <v>-</v>
      </c>
      <c r="I65" s="293">
        <f t="shared" si="19"/>
        <v>1</v>
      </c>
      <c r="J65" s="293" t="str">
        <f t="shared" si="19"/>
        <v>-</v>
      </c>
      <c r="K65" s="293" t="str">
        <f t="shared" si="19"/>
        <v>-</v>
      </c>
    </row>
    <row r="66" spans="1:14" s="121" customFormat="1" ht="12.75" customHeight="1" x14ac:dyDescent="0.2">
      <c r="A66" s="546"/>
      <c r="B66" s="212" t="s">
        <v>229</v>
      </c>
      <c r="C66" s="214">
        <v>164</v>
      </c>
      <c r="D66" s="214">
        <v>1</v>
      </c>
      <c r="E66" s="214" t="s">
        <v>391</v>
      </c>
      <c r="F66" s="214" t="s">
        <v>391</v>
      </c>
      <c r="G66" s="214" t="s">
        <v>391</v>
      </c>
      <c r="H66" s="214" t="s">
        <v>391</v>
      </c>
      <c r="I66" s="214">
        <v>1</v>
      </c>
      <c r="J66" s="214" t="s">
        <v>391</v>
      </c>
      <c r="K66" s="214" t="s">
        <v>391</v>
      </c>
    </row>
    <row r="67" spans="1:14" s="121" customFormat="1" ht="12.75" customHeight="1" x14ac:dyDescent="0.2">
      <c r="A67" s="547"/>
      <c r="B67" s="208" t="s">
        <v>230</v>
      </c>
      <c r="C67" s="210">
        <v>148</v>
      </c>
      <c r="D67" s="210" t="s">
        <v>391</v>
      </c>
      <c r="E67" s="210" t="s">
        <v>391</v>
      </c>
      <c r="F67" s="210" t="s">
        <v>391</v>
      </c>
      <c r="G67" s="210" t="s">
        <v>391</v>
      </c>
      <c r="H67" s="210" t="s">
        <v>391</v>
      </c>
      <c r="I67" s="210" t="s">
        <v>391</v>
      </c>
      <c r="J67" s="210" t="s">
        <v>391</v>
      </c>
      <c r="K67" s="210" t="s">
        <v>391</v>
      </c>
    </row>
    <row r="68" spans="1:14" s="121" customFormat="1" ht="12.75" customHeight="1" x14ac:dyDescent="0.2">
      <c r="A68" s="545" t="s">
        <v>387</v>
      </c>
      <c r="B68" s="205" t="s">
        <v>1</v>
      </c>
      <c r="C68" s="293">
        <f t="shared" ref="C68:K68" si="20">IF(SUM(C69:C70)=0,"-",(SUM(C69:C70)))</f>
        <v>333</v>
      </c>
      <c r="D68" s="293">
        <f t="shared" si="20"/>
        <v>6</v>
      </c>
      <c r="E68" s="293">
        <f t="shared" si="20"/>
        <v>1</v>
      </c>
      <c r="F68" s="293" t="str">
        <f t="shared" si="20"/>
        <v>-</v>
      </c>
      <c r="G68" s="293" t="str">
        <f t="shared" si="20"/>
        <v>-</v>
      </c>
      <c r="H68" s="293" t="str">
        <f t="shared" si="20"/>
        <v>-</v>
      </c>
      <c r="I68" s="293">
        <f t="shared" si="20"/>
        <v>2</v>
      </c>
      <c r="J68" s="293">
        <f t="shared" si="20"/>
        <v>3</v>
      </c>
      <c r="K68" s="293" t="str">
        <f t="shared" si="20"/>
        <v>-</v>
      </c>
    </row>
    <row r="69" spans="1:14" s="121" customFormat="1" ht="12.75" customHeight="1" x14ac:dyDescent="0.2">
      <c r="A69" s="546"/>
      <c r="B69" s="212" t="s">
        <v>229</v>
      </c>
      <c r="C69" s="214">
        <v>161</v>
      </c>
      <c r="D69" s="214">
        <v>4</v>
      </c>
      <c r="E69" s="214" t="s">
        <v>391</v>
      </c>
      <c r="F69" s="214" t="s">
        <v>391</v>
      </c>
      <c r="G69" s="214" t="s">
        <v>391</v>
      </c>
      <c r="H69" s="214" t="s">
        <v>391</v>
      </c>
      <c r="I69" s="214">
        <v>1</v>
      </c>
      <c r="J69" s="214">
        <v>3</v>
      </c>
      <c r="K69" s="214" t="s">
        <v>391</v>
      </c>
    </row>
    <row r="70" spans="1:14" s="121" customFormat="1" ht="12.75" customHeight="1" x14ac:dyDescent="0.2">
      <c r="A70" s="547"/>
      <c r="B70" s="208" t="s">
        <v>230</v>
      </c>
      <c r="C70" s="210">
        <v>172</v>
      </c>
      <c r="D70" s="210">
        <v>2</v>
      </c>
      <c r="E70" s="210">
        <v>1</v>
      </c>
      <c r="F70" s="210" t="s">
        <v>391</v>
      </c>
      <c r="G70" s="210" t="s">
        <v>391</v>
      </c>
      <c r="H70" s="210" t="s">
        <v>391</v>
      </c>
      <c r="I70" s="210">
        <v>1</v>
      </c>
      <c r="J70" s="210" t="s">
        <v>391</v>
      </c>
      <c r="K70" s="210" t="s">
        <v>391</v>
      </c>
    </row>
    <row r="71" spans="1:14" ht="12.75" customHeight="1" x14ac:dyDescent="0.2">
      <c r="A71" s="172" t="s">
        <v>299</v>
      </c>
      <c r="B71" s="172"/>
      <c r="C71" s="112"/>
      <c r="D71" s="112"/>
      <c r="E71" s="112"/>
      <c r="F71" s="112"/>
      <c r="G71" s="112"/>
      <c r="H71" s="112"/>
      <c r="I71" s="112"/>
      <c r="J71" s="112"/>
      <c r="K71" s="112"/>
    </row>
    <row r="72" spans="1:14" ht="12.75" customHeight="1" x14ac:dyDescent="0.2">
      <c r="A72" s="294"/>
      <c r="B72" s="294"/>
      <c r="C72" s="112"/>
      <c r="D72" s="112"/>
      <c r="E72" s="124"/>
      <c r="F72" s="124"/>
      <c r="G72" s="112"/>
      <c r="H72" s="112"/>
      <c r="I72" s="112"/>
      <c r="J72" s="112"/>
      <c r="K72" s="112"/>
      <c r="L72" s="112"/>
      <c r="M72" s="112"/>
      <c r="N72" s="112"/>
    </row>
    <row r="73" spans="1:14" ht="12.75" customHeight="1" x14ac:dyDescent="0.2">
      <c r="A73" s="156"/>
      <c r="B73" s="156"/>
      <c r="E73" s="124"/>
      <c r="F73" s="124"/>
    </row>
    <row r="74" spans="1:14" ht="12.75" customHeight="1" x14ac:dyDescent="0.2">
      <c r="E74" s="110"/>
      <c r="F74" s="110"/>
    </row>
    <row r="75" spans="1:14" ht="12.75" customHeight="1" x14ac:dyDescent="0.2">
      <c r="C75" s="117"/>
      <c r="D75" s="117"/>
      <c r="E75" s="110"/>
    </row>
    <row r="76" spans="1:14" ht="12.75" customHeight="1" x14ac:dyDescent="0.2">
      <c r="C76" s="117"/>
      <c r="D76" s="117"/>
      <c r="E76" s="110"/>
    </row>
    <row r="77" spans="1:14" ht="12.75" customHeight="1" x14ac:dyDescent="0.2">
      <c r="C77" s="117"/>
      <c r="D77" s="117"/>
      <c r="E77" s="110"/>
    </row>
    <row r="78" spans="1:14" ht="12.75" customHeight="1" x14ac:dyDescent="0.2">
      <c r="C78" s="117"/>
      <c r="D78" s="117"/>
      <c r="E78" s="110"/>
    </row>
    <row r="79" spans="1:14" ht="9.75" customHeight="1" x14ac:dyDescent="0.2"/>
    <row r="80" spans="1:14" ht="9.75" customHeight="1" x14ac:dyDescent="0.2"/>
    <row r="81" ht="9.75" customHeight="1" x14ac:dyDescent="0.2"/>
    <row r="82" ht="9.75" customHeight="1" x14ac:dyDescent="0.2"/>
    <row r="83" ht="9.75" customHeight="1" x14ac:dyDescent="0.2"/>
    <row r="84" ht="9.75" customHeight="1" x14ac:dyDescent="0.2"/>
    <row r="85" ht="9.75" customHeight="1" x14ac:dyDescent="0.2"/>
    <row r="86" ht="9.75" customHeight="1" x14ac:dyDescent="0.2"/>
    <row r="87" ht="9.75" customHeight="1" x14ac:dyDescent="0.2"/>
    <row r="88" ht="9.75" customHeight="1" x14ac:dyDescent="0.2"/>
  </sheetData>
  <mergeCells count="34">
    <mergeCell ref="G6:G7"/>
    <mergeCell ref="A35:A37"/>
    <mergeCell ref="A17:A19"/>
    <mergeCell ref="A8:A10"/>
    <mergeCell ref="A20:A22"/>
    <mergeCell ref="J1:K1"/>
    <mergeCell ref="A11:A13"/>
    <mergeCell ref="E2:K2"/>
    <mergeCell ref="F4:F7"/>
    <mergeCell ref="J3:J7"/>
    <mergeCell ref="K3:K7"/>
    <mergeCell ref="D2:D7"/>
    <mergeCell ref="E4:E7"/>
    <mergeCell ref="C2:C7"/>
    <mergeCell ref="E3:I3"/>
    <mergeCell ref="H4:H7"/>
    <mergeCell ref="I4:I7"/>
    <mergeCell ref="A23:A25"/>
    <mergeCell ref="A26:A28"/>
    <mergeCell ref="A29:A31"/>
    <mergeCell ref="A2:B7"/>
    <mergeCell ref="A32:A34"/>
    <mergeCell ref="A14:A16"/>
    <mergeCell ref="A62:A64"/>
    <mergeCell ref="A68:A70"/>
    <mergeCell ref="A38:A40"/>
    <mergeCell ref="A41:A43"/>
    <mergeCell ref="A44:A46"/>
    <mergeCell ref="A47:A49"/>
    <mergeCell ref="A50:A52"/>
    <mergeCell ref="A53:A55"/>
    <mergeCell ref="A56:A58"/>
    <mergeCell ref="A65:A67"/>
    <mergeCell ref="A59:A61"/>
  </mergeCells>
  <phoneticPr fontId="2"/>
  <pageMargins left="0.78740157480314965" right="0.59055118110236227" top="0.78740157480314965" bottom="0.78740157480314965" header="0" footer="0"/>
  <pageSetup paperSize="9" scale="80" orientation="portrait" r:id="rId1"/>
  <headerFooter alignWithMargins="0"/>
  <rowBreaks count="3" manualBreakCount="3">
    <brk id="22160" min="188" max="40220" man="1"/>
    <brk id="26140" min="184" max="46680" man="1"/>
    <brk id="29988" min="180" max="5052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view="pageBreakPreview" zoomScale="90" zoomScaleNormal="25" zoomScaleSheetLayoutView="90" workbookViewId="0">
      <pane xSplit="3" ySplit="4" topLeftCell="E5" activePane="bottomRight" state="frozen"/>
      <selection pane="topRight" activeCell="D1" sqref="D1"/>
      <selection pane="bottomLeft" activeCell="A5" sqref="A5"/>
      <selection pane="bottomRight" activeCell="A4" sqref="A4"/>
    </sheetView>
  </sheetViews>
  <sheetFormatPr defaultColWidth="9" defaultRowHeight="13" x14ac:dyDescent="0.2"/>
  <cols>
    <col min="1" max="1" width="11" style="90" customWidth="1"/>
    <col min="2" max="2" width="5.90625" style="90" customWidth="1"/>
    <col min="3" max="3" width="12.26953125" style="90" customWidth="1"/>
    <col min="4" max="4" width="12.26953125" style="91" customWidth="1"/>
    <col min="5" max="5" width="12.26953125" style="85" customWidth="1"/>
    <col min="6" max="6" width="12.26953125" style="97" customWidth="1"/>
    <col min="7" max="8" width="12.26953125" style="120" customWidth="1"/>
    <col min="9" max="9" width="10" style="85" customWidth="1"/>
    <col min="10" max="15" width="10.453125" style="85" customWidth="1"/>
    <col min="16" max="18" width="8.36328125" style="85" customWidth="1"/>
    <col min="19" max="16384" width="9" style="85"/>
  </cols>
  <sheetData>
    <row r="1" spans="1:11" s="110" customFormat="1" ht="16.5" customHeight="1" x14ac:dyDescent="0.2">
      <c r="A1" s="419" t="s">
        <v>459</v>
      </c>
      <c r="B1" s="367"/>
      <c r="C1" s="367"/>
      <c r="D1" s="367"/>
      <c r="E1" s="367"/>
      <c r="F1" s="368"/>
      <c r="G1" s="369"/>
      <c r="H1" s="369"/>
      <c r="I1" s="396" t="s">
        <v>446</v>
      </c>
      <c r="J1" s="724"/>
      <c r="K1" s="724"/>
    </row>
    <row r="2" spans="1:11" s="110" customFormat="1" ht="14.15" customHeight="1" x14ac:dyDescent="0.2">
      <c r="A2" s="370"/>
      <c r="B2" s="371"/>
      <c r="C2" s="682" t="s">
        <v>270</v>
      </c>
      <c r="D2" s="708" t="s">
        <v>269</v>
      </c>
      <c r="E2" s="725"/>
      <c r="F2" s="726"/>
      <c r="G2" s="719" t="s">
        <v>343</v>
      </c>
      <c r="H2" s="720"/>
      <c r="I2" s="721"/>
    </row>
    <row r="3" spans="1:11" s="110" customFormat="1" ht="14.15" customHeight="1" x14ac:dyDescent="0.2">
      <c r="A3" s="111"/>
      <c r="B3" s="372"/>
      <c r="C3" s="683"/>
      <c r="D3" s="706" t="s">
        <v>256</v>
      </c>
      <c r="E3" s="717" t="s">
        <v>257</v>
      </c>
      <c r="F3" s="689" t="s">
        <v>179</v>
      </c>
      <c r="G3" s="298" t="s">
        <v>270</v>
      </c>
      <c r="H3" s="373" t="s">
        <v>327</v>
      </c>
      <c r="I3" s="374" t="s">
        <v>344</v>
      </c>
    </row>
    <row r="4" spans="1:11" s="110" customFormat="1" ht="14.15" customHeight="1" x14ac:dyDescent="0.2">
      <c r="A4" s="222"/>
      <c r="B4" s="375"/>
      <c r="C4" s="684"/>
      <c r="D4" s="596"/>
      <c r="E4" s="718"/>
      <c r="F4" s="690"/>
      <c r="G4" s="299" t="s">
        <v>333</v>
      </c>
      <c r="H4" s="376" t="s">
        <v>334</v>
      </c>
      <c r="I4" s="377" t="s">
        <v>335</v>
      </c>
    </row>
    <row r="5" spans="1:11" s="110" customFormat="1" ht="12" customHeight="1" x14ac:dyDescent="0.2">
      <c r="A5" s="680" t="s">
        <v>178</v>
      </c>
      <c r="B5" s="271" t="s">
        <v>1</v>
      </c>
      <c r="C5" s="251">
        <v>3429222</v>
      </c>
      <c r="D5" s="251">
        <v>144394</v>
      </c>
      <c r="E5" s="251">
        <v>95030</v>
      </c>
      <c r="F5" s="255">
        <f>IF(SUM(D5:E5)=0,"-",SUM(D5:E5))</f>
        <v>239424</v>
      </c>
      <c r="G5" s="304">
        <v>2285252</v>
      </c>
      <c r="H5" s="295">
        <v>135460</v>
      </c>
      <c r="I5" s="400">
        <f t="shared" ref="I5:I67" si="0">IFERROR(H5/G5*100,"")</f>
        <v>5.9275738518115286</v>
      </c>
    </row>
    <row r="6" spans="1:11" s="110" customFormat="1" ht="12" customHeight="1" x14ac:dyDescent="0.2">
      <c r="A6" s="681"/>
      <c r="B6" s="211" t="s">
        <v>229</v>
      </c>
      <c r="C6" s="255">
        <v>1557215</v>
      </c>
      <c r="D6" s="255">
        <v>59378</v>
      </c>
      <c r="E6" s="255">
        <v>34293</v>
      </c>
      <c r="F6" s="255">
        <f>IF(SUM(D6:E6)=0,"-",SUM(D6:E6))</f>
        <v>93671</v>
      </c>
      <c r="G6" s="305">
        <v>1100742</v>
      </c>
      <c r="H6" s="297">
        <v>48375</v>
      </c>
      <c r="I6" s="426">
        <f t="shared" si="0"/>
        <v>4.3947628054530483</v>
      </c>
    </row>
    <row r="7" spans="1:11" s="110" customFormat="1" ht="12" customHeight="1" x14ac:dyDescent="0.2">
      <c r="A7" s="681"/>
      <c r="B7" s="272" t="s">
        <v>230</v>
      </c>
      <c r="C7" s="80">
        <v>1872007</v>
      </c>
      <c r="D7" s="80">
        <v>85016</v>
      </c>
      <c r="E7" s="80">
        <v>60737</v>
      </c>
      <c r="F7" s="255">
        <f>IF(SUM(D7:E7)=0,"-",SUM(D7:E7))</f>
        <v>145753</v>
      </c>
      <c r="G7" s="306">
        <v>1184510</v>
      </c>
      <c r="H7" s="296">
        <v>87085</v>
      </c>
      <c r="I7" s="427">
        <f t="shared" si="0"/>
        <v>7.3519852090737938</v>
      </c>
    </row>
    <row r="8" spans="1:11" s="121" customFormat="1" ht="12" customHeight="1" x14ac:dyDescent="0.2">
      <c r="A8" s="563" t="s">
        <v>388</v>
      </c>
      <c r="B8" s="447" t="s">
        <v>1</v>
      </c>
      <c r="C8" s="448">
        <f t="shared" ref="C8:H8" si="1">IF(SUM(C9:C10)=0,"-",(SUM(C9:C10)))</f>
        <v>216887</v>
      </c>
      <c r="D8" s="448">
        <f t="shared" si="1"/>
        <v>12477</v>
      </c>
      <c r="E8" s="448">
        <f t="shared" si="1"/>
        <v>3254</v>
      </c>
      <c r="F8" s="453">
        <f>IF(SUM(F11,F14,F17,F20,F23,F26,F29,F32,F35,F38,F41,F44,F47,F50,F53,F56,F59,F62,F65,)=0,"-",SUM(F11,F14,F17,F20,F23,F26,F29,F32,F35,F38,F41,F44,F47,F50,F53,F56,F59,F62,F65,))</f>
        <v>15731</v>
      </c>
      <c r="G8" s="470">
        <f>IF(SUM(G9:G10)=0,"-",(SUM(G9:G10)))</f>
        <v>142895</v>
      </c>
      <c r="H8" s="470">
        <f t="shared" si="1"/>
        <v>12043</v>
      </c>
      <c r="I8" s="454">
        <f t="shared" si="0"/>
        <v>8.4278666153469342</v>
      </c>
    </row>
    <row r="9" spans="1:11" s="121" customFormat="1" ht="12" customHeight="1" x14ac:dyDescent="0.2">
      <c r="A9" s="564"/>
      <c r="B9" s="449" t="s">
        <v>229</v>
      </c>
      <c r="C9" s="450">
        <f>IF(SUM(C12,C15,C18,C21,C24,C27,C30,C33,C36,C39,C42,C45,C48,C51,C54,C57,C60,C63,C66,)=0,"-",SUM(C12,C15,C18,C21,C24,C27,C30,C33,C36,C39,C42,C45,C48,C51,C54,C57,C60,C63,C66,))</f>
        <v>100119</v>
      </c>
      <c r="D9" s="450">
        <f t="shared" ref="D9:H10" si="2">IF(SUM(D12,D15,D18,D21,D24,D27,D30,D33,D36,D39,D42,D45,D48,D51,D54,D57,D60,D63,D66,)=0,"-",SUM(D12,D15,D18,D21,D24,D27,D30,D33,D36,D39,D42,D45,D48,D51,D54,D57,D60,D63,D66,))</f>
        <v>7098</v>
      </c>
      <c r="E9" s="450">
        <f t="shared" si="2"/>
        <v>2528</v>
      </c>
      <c r="F9" s="455">
        <f>IF(SUM(F12,F15,F18,F21,F24,F27,F30,F33,F36,F39,F42,F45,F48,F51,F54,F57,F60,F63,F66,)=0,"-",SUM(F12,F15,F18,F21,F24,F27,F30,F33,F36,F39,F42,F45,F48,F51,F54,F57,F60,F63,F66,))</f>
        <v>9626</v>
      </c>
      <c r="G9" s="471">
        <f t="shared" si="2"/>
        <v>69732</v>
      </c>
      <c r="H9" s="471">
        <f t="shared" si="2"/>
        <v>5127</v>
      </c>
      <c r="I9" s="463">
        <f t="shared" si="0"/>
        <v>7.3524350369987959</v>
      </c>
    </row>
    <row r="10" spans="1:11" s="121" customFormat="1" ht="12" customHeight="1" x14ac:dyDescent="0.2">
      <c r="A10" s="565"/>
      <c r="B10" s="457" t="s">
        <v>230</v>
      </c>
      <c r="C10" s="452">
        <f>IF(SUM(C13,C16,C19,C22,C25,C28,C31,C34,C37,C40,C43,C46,C49,C52,C55,C58,C61,C64,C67,)=0,"-",SUM(C13,C16,C19,C22,C25,C28,C31,C34,C37,C40,C43,C46,C49,C52,C55,C58,C61,C64,C67,))</f>
        <v>116768</v>
      </c>
      <c r="D10" s="452">
        <f t="shared" si="2"/>
        <v>5379</v>
      </c>
      <c r="E10" s="452">
        <f t="shared" si="2"/>
        <v>726</v>
      </c>
      <c r="F10" s="458">
        <f>IF(SUM(F13,F16,F19,F22,F25,F28,F31,F34,F37,F40,F43,F46,F49,F52,F55,F58,F61,F64,F67,)=0,"-",SUM(F13,F16,F19,F22,F25,F28,F31,F34,F37,F40,F43,F46,F49,F52,F55,F58,F61,F64,F67,))</f>
        <v>6105</v>
      </c>
      <c r="G10" s="472">
        <f t="shared" si="2"/>
        <v>73163</v>
      </c>
      <c r="H10" s="472">
        <f t="shared" si="2"/>
        <v>6916</v>
      </c>
      <c r="I10" s="465">
        <f t="shared" si="0"/>
        <v>9.452865519456557</v>
      </c>
    </row>
    <row r="11" spans="1:11" s="121" customFormat="1" ht="12" customHeight="1" x14ac:dyDescent="0.2">
      <c r="A11" s="545" t="s">
        <v>370</v>
      </c>
      <c r="B11" s="184" t="s">
        <v>1</v>
      </c>
      <c r="C11" s="431">
        <f>IF(SUM(C12:C13)=0,"-",SUM(C12:C13))</f>
        <v>103397</v>
      </c>
      <c r="D11" s="293">
        <f>IF(SUM(D12:D13)=0,"-",(SUM(D12:D13)))</f>
        <v>3377</v>
      </c>
      <c r="E11" s="293">
        <f>IF(SUM(E12:E13)=0,"-",(SUM(E12:E13)))</f>
        <v>1597</v>
      </c>
      <c r="F11" s="206">
        <f>IF(SUM(F12:F13)=0,"-",SUM(F12:F13))</f>
        <v>4974</v>
      </c>
      <c r="G11" s="431">
        <f>IF(SUM(G12:G13)=0,"-",SUM(G12:G13))</f>
        <v>70831</v>
      </c>
      <c r="H11" s="307">
        <f>IF(SUM(H12:H13)=0,"-",(SUM(H12:H13)))</f>
        <v>4641</v>
      </c>
      <c r="I11" s="401">
        <f t="shared" si="0"/>
        <v>6.5522158376981832</v>
      </c>
    </row>
    <row r="12" spans="1:11" s="121" customFormat="1" ht="12" customHeight="1" x14ac:dyDescent="0.2">
      <c r="A12" s="546"/>
      <c r="B12" s="308" t="s">
        <v>229</v>
      </c>
      <c r="C12" s="440">
        <v>47466</v>
      </c>
      <c r="D12" s="256">
        <v>2502</v>
      </c>
      <c r="E12" s="256">
        <v>1597</v>
      </c>
      <c r="F12" s="213">
        <f>IF(SUM(D12:E12)=0,"-",SUM(D12:E12))</f>
        <v>4099</v>
      </c>
      <c r="G12" s="440">
        <v>34217</v>
      </c>
      <c r="H12" s="440">
        <v>1699</v>
      </c>
      <c r="I12" s="444">
        <f t="shared" si="0"/>
        <v>4.9653680918841507</v>
      </c>
    </row>
    <row r="13" spans="1:11" s="121" customFormat="1" ht="12" customHeight="1" x14ac:dyDescent="0.2">
      <c r="A13" s="547"/>
      <c r="B13" s="309" t="s">
        <v>230</v>
      </c>
      <c r="C13" s="441">
        <v>55931</v>
      </c>
      <c r="D13" s="253">
        <v>875</v>
      </c>
      <c r="E13" s="253" t="s">
        <v>391</v>
      </c>
      <c r="F13" s="209">
        <f>IF(SUM(D13:E13)=0,"-",SUM(D13:E13))</f>
        <v>875</v>
      </c>
      <c r="G13" s="441">
        <v>36614</v>
      </c>
      <c r="H13" s="478">
        <v>2942</v>
      </c>
      <c r="I13" s="445">
        <f t="shared" si="0"/>
        <v>8.0351778008412094</v>
      </c>
    </row>
    <row r="14" spans="1:11" s="121" customFormat="1" ht="12" customHeight="1" x14ac:dyDescent="0.2">
      <c r="A14" s="545" t="s">
        <v>371</v>
      </c>
      <c r="B14" s="184" t="s">
        <v>1</v>
      </c>
      <c r="C14" s="431">
        <f>IF(SUM(C15:C16)=0,"-",SUM(C15:C16))</f>
        <v>27629</v>
      </c>
      <c r="D14" s="293">
        <f>IF(SUM(D15:D16)=0,"-",(SUM(D15:D16)))</f>
        <v>841</v>
      </c>
      <c r="E14" s="293" t="str">
        <f>IF(SUM(E15:E16)=0,"-",(SUM(E15:E16)))</f>
        <v>-</v>
      </c>
      <c r="F14" s="206">
        <f>IF(SUM(F15:F16)=0,"-",SUM(F15:F16))</f>
        <v>841</v>
      </c>
      <c r="G14" s="431">
        <f>IF(SUM(G15:G16)=0,"-",SUM(G15:G16))</f>
        <v>18808</v>
      </c>
      <c r="H14" s="307">
        <f>IF(SUM(H15:H16)=0,"-",(SUM(H15:H16)))</f>
        <v>1011</v>
      </c>
      <c r="I14" s="401">
        <f t="shared" si="0"/>
        <v>5.3753721820501914</v>
      </c>
    </row>
    <row r="15" spans="1:11" s="121" customFormat="1" ht="12" customHeight="1" x14ac:dyDescent="0.2">
      <c r="A15" s="546"/>
      <c r="B15" s="308" t="s">
        <v>229</v>
      </c>
      <c r="C15" s="433">
        <v>12702</v>
      </c>
      <c r="D15" s="256">
        <v>841</v>
      </c>
      <c r="E15" s="256" t="s">
        <v>391</v>
      </c>
      <c r="F15" s="213">
        <f>IF(SUM(D15:E15)=0,"-",SUM(D15:E15))</f>
        <v>841</v>
      </c>
      <c r="G15" s="440">
        <v>9086</v>
      </c>
      <c r="H15" s="440">
        <v>468</v>
      </c>
      <c r="I15" s="444">
        <f t="shared" si="0"/>
        <v>5.1507814219678627</v>
      </c>
    </row>
    <row r="16" spans="1:11" s="121" customFormat="1" ht="12" customHeight="1" x14ac:dyDescent="0.2">
      <c r="A16" s="547"/>
      <c r="B16" s="309" t="s">
        <v>230</v>
      </c>
      <c r="C16" s="441">
        <v>14927</v>
      </c>
      <c r="D16" s="253"/>
      <c r="E16" s="253"/>
      <c r="F16" s="209" t="str">
        <f>IF(SUM(D16:E16)=0,"-",SUM(D16:E16))</f>
        <v>-</v>
      </c>
      <c r="G16" s="441">
        <v>9722</v>
      </c>
      <c r="H16" s="478">
        <v>543</v>
      </c>
      <c r="I16" s="445">
        <f t="shared" si="0"/>
        <v>5.5852705204690389</v>
      </c>
    </row>
    <row r="17" spans="1:9" s="121" customFormat="1" ht="12" customHeight="1" x14ac:dyDescent="0.2">
      <c r="A17" s="545" t="s">
        <v>372</v>
      </c>
      <c r="B17" s="184" t="s">
        <v>1</v>
      </c>
      <c r="C17" s="431">
        <f>IF(SUM(C18:C19)=0,"-",SUM(C18:C19))</f>
        <v>3917</v>
      </c>
      <c r="D17" s="293">
        <f>IF(SUM(D18:D19)=0,"-",(SUM(D18:D19)))</f>
        <v>389</v>
      </c>
      <c r="E17" s="293" t="str">
        <f>IF(SUM(E18:E19)=0,"-",(SUM(E18:E19)))</f>
        <v>-</v>
      </c>
      <c r="F17" s="206">
        <f>IF(SUM(F18:F19)=0,"-",SUM(F18:F19))</f>
        <v>389</v>
      </c>
      <c r="G17" s="431">
        <f>IF(SUM(G18:G19)=0,"-",SUM(G18:G19))</f>
        <v>2503</v>
      </c>
      <c r="H17" s="307">
        <f>IF(SUM(H18:H19)=0,"-",(SUM(H18:H19)))</f>
        <v>291</v>
      </c>
      <c r="I17" s="401">
        <f t="shared" si="0"/>
        <v>11.626048741510187</v>
      </c>
    </row>
    <row r="18" spans="1:9" s="121" customFormat="1" ht="12" customHeight="1" x14ac:dyDescent="0.2">
      <c r="A18" s="546"/>
      <c r="B18" s="308" t="s">
        <v>229</v>
      </c>
      <c r="C18" s="433">
        <v>1798</v>
      </c>
      <c r="D18" s="256">
        <v>163</v>
      </c>
      <c r="E18" s="256" t="s">
        <v>391</v>
      </c>
      <c r="F18" s="213">
        <f>IF(SUM(D18:E18)=0,"-",SUM(D18:E18))</f>
        <v>163</v>
      </c>
      <c r="G18" s="440">
        <v>1249</v>
      </c>
      <c r="H18" s="440">
        <v>125</v>
      </c>
      <c r="I18" s="444">
        <f t="shared" si="0"/>
        <v>10.0080064051241</v>
      </c>
    </row>
    <row r="19" spans="1:9" s="121" customFormat="1" ht="12" customHeight="1" x14ac:dyDescent="0.2">
      <c r="A19" s="547"/>
      <c r="B19" s="309" t="s">
        <v>230</v>
      </c>
      <c r="C19" s="441">
        <v>2119</v>
      </c>
      <c r="D19" s="253">
        <v>226</v>
      </c>
      <c r="E19" s="253" t="s">
        <v>391</v>
      </c>
      <c r="F19" s="209">
        <f>IF(SUM(D19:E19)=0,"-",SUM(D19:E19))</f>
        <v>226</v>
      </c>
      <c r="G19" s="441">
        <v>1254</v>
      </c>
      <c r="H19" s="478">
        <v>166</v>
      </c>
      <c r="I19" s="445">
        <f t="shared" si="0"/>
        <v>13.237639553429027</v>
      </c>
    </row>
    <row r="20" spans="1:9" s="121" customFormat="1" ht="12" customHeight="1" x14ac:dyDescent="0.2">
      <c r="A20" s="545" t="s">
        <v>373</v>
      </c>
      <c r="B20" s="184" t="s">
        <v>1</v>
      </c>
      <c r="C20" s="431">
        <f>IF(SUM(C21:C22)=0,"-",SUM(C21:C22))</f>
        <v>3215</v>
      </c>
      <c r="D20" s="293">
        <f>IF(SUM(D21:D22)=0,"-",(SUM(D21:D22)))</f>
        <v>481</v>
      </c>
      <c r="E20" s="293">
        <f>IF(SUM(E21:E22)=0,"-",(SUM(E21:E22)))</f>
        <v>1</v>
      </c>
      <c r="F20" s="206">
        <f>IF(SUM(F21:F22)=0,"-",SUM(F21:F22))</f>
        <v>482</v>
      </c>
      <c r="G20" s="431">
        <f>IF(SUM(G21:G22)=0,"-",SUM(G21:G22))</f>
        <v>1896</v>
      </c>
      <c r="H20" s="307">
        <f>IF(SUM(H21:H22)=0,"-",(SUM(H21:H22)))</f>
        <v>315</v>
      </c>
      <c r="I20" s="401">
        <f t="shared" si="0"/>
        <v>16.61392405063291</v>
      </c>
    </row>
    <row r="21" spans="1:9" s="121" customFormat="1" ht="12" customHeight="1" x14ac:dyDescent="0.2">
      <c r="A21" s="546"/>
      <c r="B21" s="308" t="s">
        <v>229</v>
      </c>
      <c r="C21" s="433">
        <v>1505</v>
      </c>
      <c r="D21" s="256">
        <v>223</v>
      </c>
      <c r="E21" s="256">
        <v>1</v>
      </c>
      <c r="F21" s="213">
        <f>IF(SUM(D21:E21)=0,"-",SUM(D21:E21))</f>
        <v>224</v>
      </c>
      <c r="G21" s="440">
        <v>960</v>
      </c>
      <c r="H21" s="440">
        <v>147</v>
      </c>
      <c r="I21" s="444">
        <f t="shared" si="0"/>
        <v>15.312500000000002</v>
      </c>
    </row>
    <row r="22" spans="1:9" s="121" customFormat="1" ht="12" customHeight="1" x14ac:dyDescent="0.2">
      <c r="A22" s="547"/>
      <c r="B22" s="309" t="s">
        <v>230</v>
      </c>
      <c r="C22" s="441">
        <v>1710</v>
      </c>
      <c r="D22" s="253">
        <v>258</v>
      </c>
      <c r="E22" s="253" t="s">
        <v>391</v>
      </c>
      <c r="F22" s="209">
        <f>IF(SUM(D22:E22)=0,"-",SUM(D22:E22))</f>
        <v>258</v>
      </c>
      <c r="G22" s="441">
        <v>936</v>
      </c>
      <c r="H22" s="478">
        <v>168</v>
      </c>
      <c r="I22" s="445">
        <f t="shared" si="0"/>
        <v>17.948717948717949</v>
      </c>
    </row>
    <row r="23" spans="1:9" s="121" customFormat="1" ht="12" customHeight="1" x14ac:dyDescent="0.2">
      <c r="A23" s="545" t="s">
        <v>374</v>
      </c>
      <c r="B23" s="184" t="s">
        <v>1</v>
      </c>
      <c r="C23" s="431">
        <f>IF(SUM(C24:C25)=0,"-",SUM(C24:C25))</f>
        <v>3259</v>
      </c>
      <c r="D23" s="293">
        <f>IF(SUM(D24:D25)=0,"-",(SUM(D24:D25)))</f>
        <v>190</v>
      </c>
      <c r="E23" s="293">
        <f>IF(SUM(E24:E25)=0,"-",(SUM(E24:E25)))</f>
        <v>80</v>
      </c>
      <c r="F23" s="206">
        <f>IF(SUM(F24:F25)=0,"-",SUM(F24:F25))</f>
        <v>270</v>
      </c>
      <c r="G23" s="431">
        <f>IF(SUM(G24:G25)=0,"-",SUM(G24:G25))</f>
        <v>2108</v>
      </c>
      <c r="H23" s="307">
        <f>IF(SUM(H24:H25)=0,"-",(SUM(H24:H25)))</f>
        <v>176</v>
      </c>
      <c r="I23" s="401">
        <f t="shared" si="0"/>
        <v>8.3491461100569264</v>
      </c>
    </row>
    <row r="24" spans="1:9" s="121" customFormat="1" ht="12" customHeight="1" x14ac:dyDescent="0.2">
      <c r="A24" s="546"/>
      <c r="B24" s="308" t="s">
        <v>229</v>
      </c>
      <c r="C24" s="433">
        <v>1539</v>
      </c>
      <c r="D24" s="256">
        <v>83</v>
      </c>
      <c r="E24" s="256">
        <v>51</v>
      </c>
      <c r="F24" s="213">
        <f>IF(SUM(D24:E24)=0,"-",SUM(D24:E24))</f>
        <v>134</v>
      </c>
      <c r="G24" s="440">
        <v>1044</v>
      </c>
      <c r="H24" s="440">
        <v>81</v>
      </c>
      <c r="I24" s="444">
        <f t="shared" si="0"/>
        <v>7.7586206896551726</v>
      </c>
    </row>
    <row r="25" spans="1:9" s="121" customFormat="1" ht="12" customHeight="1" x14ac:dyDescent="0.2">
      <c r="A25" s="547"/>
      <c r="B25" s="309" t="s">
        <v>230</v>
      </c>
      <c r="C25" s="441">
        <v>1720</v>
      </c>
      <c r="D25" s="253">
        <v>107</v>
      </c>
      <c r="E25" s="253">
        <v>29</v>
      </c>
      <c r="F25" s="209">
        <f>IF(SUM(D25:E25)=0,"-",SUM(D25:E25))</f>
        <v>136</v>
      </c>
      <c r="G25" s="441">
        <v>1064</v>
      </c>
      <c r="H25" s="478">
        <v>95</v>
      </c>
      <c r="I25" s="445">
        <f t="shared" si="0"/>
        <v>8.9285714285714288</v>
      </c>
    </row>
    <row r="26" spans="1:9" s="121" customFormat="1" ht="12" customHeight="1" x14ac:dyDescent="0.2">
      <c r="A26" s="545" t="s">
        <v>375</v>
      </c>
      <c r="B26" s="184" t="s">
        <v>1</v>
      </c>
      <c r="C26" s="431">
        <f>IF(SUM(C27:C28)=0,"-",SUM(C27:C28))</f>
        <v>4186</v>
      </c>
      <c r="D26" s="293">
        <f>IF(SUM(D27:D28)=0,"-",(SUM(D27:D28)))</f>
        <v>381</v>
      </c>
      <c r="E26" s="293">
        <f>IF(SUM(E27:E28)=0,"-",(SUM(E27:E28)))</f>
        <v>16</v>
      </c>
      <c r="F26" s="206">
        <f>IF(SUM(F27:F28)=0,"-",SUM(F27:F28))</f>
        <v>397</v>
      </c>
      <c r="G26" s="431">
        <f>IF(SUM(G27:G28)=0,"-",SUM(G27:G28))</f>
        <v>2527</v>
      </c>
      <c r="H26" s="307">
        <f>IF(SUM(H27:H28)=0,"-",(SUM(H27:H28)))</f>
        <v>215</v>
      </c>
      <c r="I26" s="401">
        <f t="shared" si="0"/>
        <v>8.5081123862287296</v>
      </c>
    </row>
    <row r="27" spans="1:9" s="121" customFormat="1" ht="12" customHeight="1" x14ac:dyDescent="0.2">
      <c r="A27" s="546"/>
      <c r="B27" s="308" t="s">
        <v>229</v>
      </c>
      <c r="C27" s="433">
        <v>1989</v>
      </c>
      <c r="D27" s="256">
        <v>206</v>
      </c>
      <c r="E27" s="256">
        <v>8</v>
      </c>
      <c r="F27" s="213">
        <f>IF(SUM(D27:E27)=0,"-",SUM(D27:E27))</f>
        <v>214</v>
      </c>
      <c r="G27" s="440">
        <v>1299</v>
      </c>
      <c r="H27" s="440">
        <v>119</v>
      </c>
      <c r="I27" s="444">
        <f t="shared" si="0"/>
        <v>9.1608929946112383</v>
      </c>
    </row>
    <row r="28" spans="1:9" s="121" customFormat="1" ht="12" customHeight="1" x14ac:dyDescent="0.2">
      <c r="A28" s="547"/>
      <c r="B28" s="309" t="s">
        <v>230</v>
      </c>
      <c r="C28" s="441">
        <v>2197</v>
      </c>
      <c r="D28" s="253">
        <v>175</v>
      </c>
      <c r="E28" s="253">
        <v>8</v>
      </c>
      <c r="F28" s="209">
        <f>IF(SUM(D28:E28)=0,"-",SUM(D28:E28))</f>
        <v>183</v>
      </c>
      <c r="G28" s="441">
        <v>1228</v>
      </c>
      <c r="H28" s="478">
        <v>96</v>
      </c>
      <c r="I28" s="445">
        <f t="shared" si="0"/>
        <v>7.8175895765472303</v>
      </c>
    </row>
    <row r="29" spans="1:9" s="121" customFormat="1" ht="12" customHeight="1" x14ac:dyDescent="0.2">
      <c r="A29" s="545" t="s">
        <v>376</v>
      </c>
      <c r="B29" s="184" t="s">
        <v>1</v>
      </c>
      <c r="C29" s="431">
        <f>IF(SUM(C30:C31)=0,"-",SUM(C30:C31))</f>
        <v>6511</v>
      </c>
      <c r="D29" s="293">
        <f>IF(SUM(D30:D31)=0,"-",(SUM(D30:D31)))</f>
        <v>527</v>
      </c>
      <c r="E29" s="293">
        <f>IF(SUM(E30:E31)=0,"-",(SUM(E30:E31)))</f>
        <v>175</v>
      </c>
      <c r="F29" s="206">
        <f>IF(SUM(F30:F31)=0,"-",SUM(F30:F31))</f>
        <v>702</v>
      </c>
      <c r="G29" s="431">
        <f>IF(SUM(G30:G31)=0,"-",SUM(G30:G31))</f>
        <v>3829</v>
      </c>
      <c r="H29" s="307">
        <f>IF(SUM(H30:H31)=0,"-",(SUM(H30:H31)))</f>
        <v>477</v>
      </c>
      <c r="I29" s="401">
        <f t="shared" si="0"/>
        <v>12.457560720814834</v>
      </c>
    </row>
    <row r="30" spans="1:9" s="121" customFormat="1" ht="12" customHeight="1" x14ac:dyDescent="0.2">
      <c r="A30" s="546"/>
      <c r="B30" s="308" t="s">
        <v>229</v>
      </c>
      <c r="C30" s="433">
        <v>3056</v>
      </c>
      <c r="D30" s="256">
        <v>234</v>
      </c>
      <c r="E30" s="256">
        <v>117</v>
      </c>
      <c r="F30" s="213">
        <f>IF(SUM(D30:E30)=0,"-",SUM(D30:E30))</f>
        <v>351</v>
      </c>
      <c r="G30" s="440">
        <v>1926</v>
      </c>
      <c r="H30" s="440">
        <v>227</v>
      </c>
      <c r="I30" s="444">
        <f t="shared" si="0"/>
        <v>11.786085150571132</v>
      </c>
    </row>
    <row r="31" spans="1:9" s="121" customFormat="1" ht="12" customHeight="1" x14ac:dyDescent="0.2">
      <c r="A31" s="547"/>
      <c r="B31" s="309" t="s">
        <v>230</v>
      </c>
      <c r="C31" s="441">
        <v>3455</v>
      </c>
      <c r="D31" s="253">
        <v>293</v>
      </c>
      <c r="E31" s="253">
        <v>58</v>
      </c>
      <c r="F31" s="209">
        <f>IF(SUM(D31:E31)=0,"-",SUM(D31:E31))</f>
        <v>351</v>
      </c>
      <c r="G31" s="441">
        <v>1903</v>
      </c>
      <c r="H31" s="478">
        <v>250</v>
      </c>
      <c r="I31" s="445">
        <f t="shared" si="0"/>
        <v>13.137151865475566</v>
      </c>
    </row>
    <row r="32" spans="1:9" s="121" customFormat="1" ht="12" customHeight="1" x14ac:dyDescent="0.2">
      <c r="A32" s="545" t="s">
        <v>377</v>
      </c>
      <c r="B32" s="184" t="s">
        <v>1</v>
      </c>
      <c r="C32" s="431">
        <f>IF(SUM(C33:C34)=0,"-",SUM(C33:C34))</f>
        <v>11738</v>
      </c>
      <c r="D32" s="293">
        <f>IF(SUM(D33:D34)=0,"-",(SUM(D33:D34)))</f>
        <v>1190</v>
      </c>
      <c r="E32" s="293" t="str">
        <f>IF(SUM(E33:E34)=0,"-",(SUM(E33:E34)))</f>
        <v>-</v>
      </c>
      <c r="F32" s="206">
        <f>IF(SUM(F33:F34)=0,"-",SUM(F33:F34))</f>
        <v>1190</v>
      </c>
      <c r="G32" s="431">
        <f>IF(SUM(G33:G34)=0,"-",SUM(G33:G34))</f>
        <v>7838</v>
      </c>
      <c r="H32" s="307">
        <f>IF(SUM(H33:H34)=0,"-",(SUM(H33:H34)))</f>
        <v>775</v>
      </c>
      <c r="I32" s="401">
        <f t="shared" si="0"/>
        <v>9.8877264608318445</v>
      </c>
    </row>
    <row r="33" spans="1:9" s="121" customFormat="1" ht="12" customHeight="1" x14ac:dyDescent="0.2">
      <c r="A33" s="546"/>
      <c r="B33" s="308" t="s">
        <v>229</v>
      </c>
      <c r="C33" s="433">
        <v>5469</v>
      </c>
      <c r="D33" s="256">
        <v>586</v>
      </c>
      <c r="E33" s="256" t="s">
        <v>391</v>
      </c>
      <c r="F33" s="213">
        <f>IF(SUM(D33:E33)=0,"-",SUM(D33:E33))</f>
        <v>586</v>
      </c>
      <c r="G33" s="440">
        <v>3832</v>
      </c>
      <c r="H33" s="440">
        <v>361</v>
      </c>
      <c r="I33" s="444">
        <f t="shared" si="0"/>
        <v>9.4206680584551137</v>
      </c>
    </row>
    <row r="34" spans="1:9" s="121" customFormat="1" ht="12" customHeight="1" x14ac:dyDescent="0.2">
      <c r="A34" s="547"/>
      <c r="B34" s="309" t="s">
        <v>230</v>
      </c>
      <c r="C34" s="441">
        <v>6269</v>
      </c>
      <c r="D34" s="253">
        <v>604</v>
      </c>
      <c r="E34" s="253" t="s">
        <v>391</v>
      </c>
      <c r="F34" s="209">
        <f>IF(SUM(D34:E34)=0,"-",SUM(D34:E34))</f>
        <v>604</v>
      </c>
      <c r="G34" s="441">
        <v>4006</v>
      </c>
      <c r="H34" s="478">
        <v>414</v>
      </c>
      <c r="I34" s="445">
        <f t="shared" si="0"/>
        <v>10.334498252621069</v>
      </c>
    </row>
    <row r="35" spans="1:9" s="121" customFormat="1" ht="12" customHeight="1" x14ac:dyDescent="0.2">
      <c r="A35" s="545" t="s">
        <v>389</v>
      </c>
      <c r="B35" s="184" t="s">
        <v>1</v>
      </c>
      <c r="C35" s="431">
        <f>IF(SUM(C36:C37)=0,"-",SUM(C36:C37))</f>
        <v>2511</v>
      </c>
      <c r="D35" s="293">
        <f>IF(SUM(D36:D37)=0,"-",(SUM(D36:D37)))</f>
        <v>401</v>
      </c>
      <c r="E35" s="293" t="str">
        <f>IF(SUM(E36:E37)=0,"-",(SUM(E36:E37)))</f>
        <v>-</v>
      </c>
      <c r="F35" s="206">
        <f>IF(SUM(F36:F37)=0,"-",SUM(F36:F37))</f>
        <v>401</v>
      </c>
      <c r="G35" s="431">
        <f>IF(SUM(G36:G37)=0,"-",SUM(G36:G37))</f>
        <v>1643</v>
      </c>
      <c r="H35" s="307">
        <f>IF(SUM(H36:H37)=0,"-",(SUM(H36:H37)))</f>
        <v>233</v>
      </c>
      <c r="I35" s="401">
        <f t="shared" si="0"/>
        <v>14.181375532562384</v>
      </c>
    </row>
    <row r="36" spans="1:9" s="121" customFormat="1" ht="12" customHeight="1" x14ac:dyDescent="0.2">
      <c r="A36" s="546"/>
      <c r="B36" s="308" t="s">
        <v>229</v>
      </c>
      <c r="C36" s="433">
        <v>1182</v>
      </c>
      <c r="D36" s="256">
        <v>183</v>
      </c>
      <c r="E36" s="256" t="s">
        <v>391</v>
      </c>
      <c r="F36" s="213">
        <f>IF(SUM(D36:E36)=0,"-",SUM(D36:E36))</f>
        <v>183</v>
      </c>
      <c r="G36" s="440">
        <v>847</v>
      </c>
      <c r="H36" s="440">
        <v>102</v>
      </c>
      <c r="I36" s="444">
        <f t="shared" si="0"/>
        <v>12.04250295159386</v>
      </c>
    </row>
    <row r="37" spans="1:9" s="121" customFormat="1" ht="12" customHeight="1" x14ac:dyDescent="0.2">
      <c r="A37" s="547"/>
      <c r="B37" s="309" t="s">
        <v>230</v>
      </c>
      <c r="C37" s="441">
        <v>1329</v>
      </c>
      <c r="D37" s="253">
        <v>218</v>
      </c>
      <c r="E37" s="253" t="s">
        <v>391</v>
      </c>
      <c r="F37" s="209">
        <f>IF(SUM(D37:E37)=0,"-",SUM(D37:E37))</f>
        <v>218</v>
      </c>
      <c r="G37" s="441">
        <v>796</v>
      </c>
      <c r="H37" s="478">
        <v>131</v>
      </c>
      <c r="I37" s="445">
        <f t="shared" si="0"/>
        <v>16.457286432160803</v>
      </c>
    </row>
    <row r="38" spans="1:9" s="121" customFormat="1" ht="12" customHeight="1" x14ac:dyDescent="0.2">
      <c r="A38" s="545" t="s">
        <v>378</v>
      </c>
      <c r="B38" s="184" t="s">
        <v>1</v>
      </c>
      <c r="C38" s="431">
        <f>IF(SUM(C39:C40)=0,"-",SUM(C39:C40))</f>
        <v>2015</v>
      </c>
      <c r="D38" s="293">
        <f>IF(SUM(D39:D40)=0,"-",(SUM(D39:D40)))</f>
        <v>244</v>
      </c>
      <c r="E38" s="293">
        <f>IF(SUM(E39:E40)=0,"-",(SUM(E39:E40)))</f>
        <v>278</v>
      </c>
      <c r="F38" s="206">
        <f>IF(SUM(F39:F40)=0,"-",SUM(F39:F40))</f>
        <v>522</v>
      </c>
      <c r="G38" s="431">
        <f>IF(SUM(G39:G40)=0,"-",SUM(G39:G40))</f>
        <v>1288</v>
      </c>
      <c r="H38" s="307">
        <f>IF(SUM(H39:H40)=0,"-",(SUM(H39:H40)))</f>
        <v>361</v>
      </c>
      <c r="I38" s="401">
        <f t="shared" si="0"/>
        <v>28.027950310559007</v>
      </c>
    </row>
    <row r="39" spans="1:9" s="121" customFormat="1" ht="12" customHeight="1" x14ac:dyDescent="0.2">
      <c r="A39" s="546"/>
      <c r="B39" s="308" t="s">
        <v>229</v>
      </c>
      <c r="C39" s="433">
        <v>944</v>
      </c>
      <c r="D39" s="256">
        <v>98</v>
      </c>
      <c r="E39" s="256">
        <v>149</v>
      </c>
      <c r="F39" s="213">
        <f>IF(SUM(D39:E39)=0,"-",SUM(D39:E39))</f>
        <v>247</v>
      </c>
      <c r="G39" s="440">
        <v>654</v>
      </c>
      <c r="H39" s="440">
        <v>178</v>
      </c>
      <c r="I39" s="444">
        <f t="shared" si="0"/>
        <v>27.217125382262996</v>
      </c>
    </row>
    <row r="40" spans="1:9" s="121" customFormat="1" ht="12" customHeight="1" x14ac:dyDescent="0.2">
      <c r="A40" s="547"/>
      <c r="B40" s="309" t="s">
        <v>230</v>
      </c>
      <c r="C40" s="441">
        <v>1071</v>
      </c>
      <c r="D40" s="253">
        <v>146</v>
      </c>
      <c r="E40" s="253">
        <v>129</v>
      </c>
      <c r="F40" s="209">
        <f>IF(SUM(D40:E40)=0,"-",SUM(D40:E40))</f>
        <v>275</v>
      </c>
      <c r="G40" s="441">
        <v>634</v>
      </c>
      <c r="H40" s="478">
        <v>183</v>
      </c>
      <c r="I40" s="445">
        <f t="shared" si="0"/>
        <v>28.864353312302839</v>
      </c>
    </row>
    <row r="41" spans="1:9" s="121" customFormat="1" ht="12" customHeight="1" x14ac:dyDescent="0.2">
      <c r="A41" s="545" t="s">
        <v>379</v>
      </c>
      <c r="B41" s="184" t="s">
        <v>1</v>
      </c>
      <c r="C41" s="431">
        <f>IF(SUM(C42:C43)=0,"-",SUM(C42:C43))</f>
        <v>3611</v>
      </c>
      <c r="D41" s="293">
        <f>IF(SUM(D42:D43)=0,"-",(SUM(D42:D43)))</f>
        <v>489</v>
      </c>
      <c r="E41" s="293">
        <f>IF(SUM(E42:E43)=0,"-",(SUM(E42:E43)))</f>
        <v>56</v>
      </c>
      <c r="F41" s="206">
        <f>IF(SUM(F42:F43)=0,"-",SUM(F42:F43))</f>
        <v>545</v>
      </c>
      <c r="G41" s="431">
        <f>IF(SUM(G42:G43)=0,"-",SUM(G42:G43))</f>
        <v>2132</v>
      </c>
      <c r="H41" s="307">
        <f>IF(SUM(H42:H43)=0,"-",(SUM(H42:H43)))</f>
        <v>327</v>
      </c>
      <c r="I41" s="401">
        <f t="shared" si="0"/>
        <v>15.337711069418386</v>
      </c>
    </row>
    <row r="42" spans="1:9" s="121" customFormat="1" ht="12" customHeight="1" x14ac:dyDescent="0.2">
      <c r="A42" s="546"/>
      <c r="B42" s="308" t="s">
        <v>229</v>
      </c>
      <c r="C42" s="433">
        <v>1705</v>
      </c>
      <c r="D42" s="256">
        <v>230</v>
      </c>
      <c r="E42" s="256">
        <v>26</v>
      </c>
      <c r="F42" s="213">
        <f>IF(SUM(D42:E42)=0,"-",SUM(D42:E42))</f>
        <v>256</v>
      </c>
      <c r="G42" s="440">
        <v>1064</v>
      </c>
      <c r="H42" s="440">
        <v>142</v>
      </c>
      <c r="I42" s="444">
        <f t="shared" si="0"/>
        <v>13.345864661654137</v>
      </c>
    </row>
    <row r="43" spans="1:9" s="121" customFormat="1" ht="12" customHeight="1" x14ac:dyDescent="0.2">
      <c r="A43" s="547"/>
      <c r="B43" s="309" t="s">
        <v>230</v>
      </c>
      <c r="C43" s="441">
        <v>1906</v>
      </c>
      <c r="D43" s="253">
        <v>259</v>
      </c>
      <c r="E43" s="253">
        <v>30</v>
      </c>
      <c r="F43" s="209">
        <f>IF(SUM(D43:E43)=0,"-",SUM(D43:E43))</f>
        <v>289</v>
      </c>
      <c r="G43" s="441">
        <v>1068</v>
      </c>
      <c r="H43" s="478">
        <v>185</v>
      </c>
      <c r="I43" s="445">
        <f t="shared" si="0"/>
        <v>17.322097378277153</v>
      </c>
    </row>
    <row r="44" spans="1:9" s="121" customFormat="1" ht="12" customHeight="1" x14ac:dyDescent="0.2">
      <c r="A44" s="545" t="s">
        <v>380</v>
      </c>
      <c r="B44" s="184" t="s">
        <v>1</v>
      </c>
      <c r="C44" s="431">
        <f>IF(SUM(C45:C46)=0,"-",SUM(C45:C46))</f>
        <v>4875</v>
      </c>
      <c r="D44" s="293">
        <f>IF(SUM(D45:D46)=0,"-",(SUM(D45:D46)))</f>
        <v>407</v>
      </c>
      <c r="E44" s="293">
        <f>IF(SUM(E45:E46)=0,"-",(SUM(E45:E46)))</f>
        <v>83</v>
      </c>
      <c r="F44" s="206">
        <f>IF(SUM(F45:F46)=0,"-",SUM(F45:F46))</f>
        <v>490</v>
      </c>
      <c r="G44" s="431">
        <f>IF(SUM(G45:G46)=0,"-",SUM(G45:G46))</f>
        <v>2986</v>
      </c>
      <c r="H44" s="307">
        <f>IF(SUM(H45:H46)=0,"-",(SUM(H45:H46)))</f>
        <v>273</v>
      </c>
      <c r="I44" s="401">
        <f t="shared" si="0"/>
        <v>9.1426657736101813</v>
      </c>
    </row>
    <row r="45" spans="1:9" s="121" customFormat="1" ht="12" customHeight="1" x14ac:dyDescent="0.2">
      <c r="A45" s="546"/>
      <c r="B45" s="308" t="s">
        <v>229</v>
      </c>
      <c r="C45" s="433">
        <v>2247</v>
      </c>
      <c r="D45" s="256">
        <v>184</v>
      </c>
      <c r="E45" s="256">
        <v>41</v>
      </c>
      <c r="F45" s="213">
        <f>IF(SUM(D45:E45)=0,"-",SUM(D45:E45))</f>
        <v>225</v>
      </c>
      <c r="G45" s="440">
        <v>1486</v>
      </c>
      <c r="H45" s="440">
        <v>118</v>
      </c>
      <c r="I45" s="444">
        <f t="shared" si="0"/>
        <v>7.9407806191117096</v>
      </c>
    </row>
    <row r="46" spans="1:9" s="121" customFormat="1" ht="12" customHeight="1" x14ac:dyDescent="0.2">
      <c r="A46" s="547"/>
      <c r="B46" s="309" t="s">
        <v>230</v>
      </c>
      <c r="C46" s="441">
        <v>2628</v>
      </c>
      <c r="D46" s="253">
        <v>223</v>
      </c>
      <c r="E46" s="253">
        <v>42</v>
      </c>
      <c r="F46" s="209">
        <f>IF(SUM(D46:E46)=0,"-",SUM(D46:E46))</f>
        <v>265</v>
      </c>
      <c r="G46" s="441">
        <v>1500</v>
      </c>
      <c r="H46" s="478">
        <v>155</v>
      </c>
      <c r="I46" s="445">
        <f t="shared" si="0"/>
        <v>10.333333333333334</v>
      </c>
    </row>
    <row r="47" spans="1:9" s="121" customFormat="1" ht="12" customHeight="1" x14ac:dyDescent="0.2">
      <c r="A47" s="545" t="s">
        <v>381</v>
      </c>
      <c r="B47" s="184" t="s">
        <v>1</v>
      </c>
      <c r="C47" s="431">
        <f>IF(SUM(C48:C49)=0,"-",SUM(C48:C49))</f>
        <v>17488</v>
      </c>
      <c r="D47" s="293">
        <f>IF(SUM(D48:D49)=0,"-",(SUM(D48:D49)))</f>
        <v>1285</v>
      </c>
      <c r="E47" s="293">
        <f>IF(SUM(E48:E49)=0,"-",(SUM(E48:E49)))</f>
        <v>826</v>
      </c>
      <c r="F47" s="206">
        <f>IF(SUM(F48:F49)=0,"-",SUM(F48:F49))</f>
        <v>2111</v>
      </c>
      <c r="G47" s="431">
        <f>IF(SUM(G48:G49)=0,"-",SUM(G48:G49))</f>
        <v>11367</v>
      </c>
      <c r="H47" s="307">
        <f>IF(SUM(H48:H49)=0,"-",(SUM(H48:H49)))</f>
        <v>1347</v>
      </c>
      <c r="I47" s="401">
        <f t="shared" si="0"/>
        <v>11.850092372657693</v>
      </c>
    </row>
    <row r="48" spans="1:9" s="121" customFormat="1" ht="12" customHeight="1" x14ac:dyDescent="0.2">
      <c r="A48" s="546"/>
      <c r="B48" s="308" t="s">
        <v>229</v>
      </c>
      <c r="C48" s="433">
        <v>8101</v>
      </c>
      <c r="D48" s="256">
        <v>517</v>
      </c>
      <c r="E48" s="256">
        <v>465</v>
      </c>
      <c r="F48" s="213">
        <f>IF(SUM(D48:E48)=0,"-",SUM(D48:E48))</f>
        <v>982</v>
      </c>
      <c r="G48" s="440">
        <v>5478</v>
      </c>
      <c r="H48" s="440">
        <v>618</v>
      </c>
      <c r="I48" s="444">
        <f t="shared" si="0"/>
        <v>11.281489594742606</v>
      </c>
    </row>
    <row r="49" spans="1:9" s="121" customFormat="1" ht="12" customHeight="1" x14ac:dyDescent="0.2">
      <c r="A49" s="547"/>
      <c r="B49" s="309" t="s">
        <v>230</v>
      </c>
      <c r="C49" s="441">
        <v>9387</v>
      </c>
      <c r="D49" s="253">
        <v>768</v>
      </c>
      <c r="E49" s="253">
        <v>361</v>
      </c>
      <c r="F49" s="209">
        <f>IF(SUM(D49:E49)=0,"-",SUM(D49:E49))</f>
        <v>1129</v>
      </c>
      <c r="G49" s="441">
        <v>5889</v>
      </c>
      <c r="H49" s="478">
        <v>729</v>
      </c>
      <c r="I49" s="445">
        <f t="shared" si="0"/>
        <v>12.379011716760061</v>
      </c>
    </row>
    <row r="50" spans="1:9" s="121" customFormat="1" ht="12" customHeight="1" x14ac:dyDescent="0.2">
      <c r="A50" s="545" t="s">
        <v>382</v>
      </c>
      <c r="B50" s="184" t="s">
        <v>1</v>
      </c>
      <c r="C50" s="431">
        <f>IF(SUM(C51:C52)=0,"-",SUM(C51:C52))</f>
        <v>5013</v>
      </c>
      <c r="D50" s="293">
        <f>IF(SUM(D51:D52)=0,"-",(SUM(D51:D52)))</f>
        <v>441</v>
      </c>
      <c r="E50" s="293">
        <f>IF(SUM(E51:E52)=0,"-",(SUM(E51:E52)))</f>
        <v>33</v>
      </c>
      <c r="F50" s="206">
        <f>IF(SUM(F51:F52)=0,"-",SUM(F51:F52))</f>
        <v>474</v>
      </c>
      <c r="G50" s="431">
        <f>IF(SUM(G51:G52)=0,"-",SUM(G51:G52))</f>
        <v>2876</v>
      </c>
      <c r="H50" s="307">
        <f>IF(SUM(H51:H52)=0,"-",(SUM(H51:H52)))</f>
        <v>308</v>
      </c>
      <c r="I50" s="401">
        <f t="shared" si="0"/>
        <v>10.70931849791377</v>
      </c>
    </row>
    <row r="51" spans="1:9" s="121" customFormat="1" ht="12" customHeight="1" x14ac:dyDescent="0.2">
      <c r="A51" s="546"/>
      <c r="B51" s="308" t="s">
        <v>229</v>
      </c>
      <c r="C51" s="433">
        <v>2281</v>
      </c>
      <c r="D51" s="256">
        <v>212</v>
      </c>
      <c r="E51" s="256">
        <v>15</v>
      </c>
      <c r="F51" s="213">
        <f>IF(SUM(D51:E51)=0,"-",SUM(D51:E51))</f>
        <v>227</v>
      </c>
      <c r="G51" s="440">
        <v>1402</v>
      </c>
      <c r="H51" s="440">
        <v>146</v>
      </c>
      <c r="I51" s="444">
        <f t="shared" si="0"/>
        <v>10.413694721825962</v>
      </c>
    </row>
    <row r="52" spans="1:9" s="121" customFormat="1" ht="12" customHeight="1" x14ac:dyDescent="0.2">
      <c r="A52" s="547"/>
      <c r="B52" s="309" t="s">
        <v>230</v>
      </c>
      <c r="C52" s="441">
        <v>2732</v>
      </c>
      <c r="D52" s="253">
        <v>229</v>
      </c>
      <c r="E52" s="253">
        <v>18</v>
      </c>
      <c r="F52" s="209">
        <f>IF(SUM(D52:E52)=0,"-",SUM(D52:E52))</f>
        <v>247</v>
      </c>
      <c r="G52" s="441">
        <v>1474</v>
      </c>
      <c r="H52" s="478">
        <v>162</v>
      </c>
      <c r="I52" s="445">
        <f t="shared" si="0"/>
        <v>10.990502035278155</v>
      </c>
    </row>
    <row r="53" spans="1:9" s="121" customFormat="1" ht="12" customHeight="1" x14ac:dyDescent="0.2">
      <c r="A53" s="545" t="s">
        <v>383</v>
      </c>
      <c r="B53" s="184" t="s">
        <v>1</v>
      </c>
      <c r="C53" s="431">
        <f>IF(SUM(C54:C55)=0,"-",SUM(C54:C55))</f>
        <v>2255</v>
      </c>
      <c r="D53" s="293">
        <f>IF(SUM(D54:D55)=0,"-",(SUM(D54:D55)))</f>
        <v>289</v>
      </c>
      <c r="E53" s="293">
        <f>IF(SUM(E54:E55)=0,"-",(SUM(E54:E55)))</f>
        <v>100</v>
      </c>
      <c r="F53" s="206">
        <f>IF(SUM(F54:F55)=0,"-",SUM(F54:F55))</f>
        <v>389</v>
      </c>
      <c r="G53" s="431">
        <f>IF(SUM(G54:G55)=0,"-",SUM(G54:G55))</f>
        <v>1306</v>
      </c>
      <c r="H53" s="307">
        <f>IF(SUM(H54:H55)=0,"-",(SUM(H54:H55)))</f>
        <v>264</v>
      </c>
      <c r="I53" s="401">
        <f t="shared" si="0"/>
        <v>20.214395099540582</v>
      </c>
    </row>
    <row r="54" spans="1:9" s="121" customFormat="1" ht="12" customHeight="1" x14ac:dyDescent="0.2">
      <c r="A54" s="546"/>
      <c r="B54" s="308" t="s">
        <v>229</v>
      </c>
      <c r="C54" s="433">
        <v>1042</v>
      </c>
      <c r="D54" s="256">
        <v>137</v>
      </c>
      <c r="E54" s="256">
        <v>54</v>
      </c>
      <c r="F54" s="213">
        <f>IF(SUM(D54:E54)=0,"-",SUM(D54:E54))</f>
        <v>191</v>
      </c>
      <c r="G54" s="440">
        <v>662</v>
      </c>
      <c r="H54" s="440">
        <v>123</v>
      </c>
      <c r="I54" s="444">
        <f t="shared" si="0"/>
        <v>18.580060422960727</v>
      </c>
    </row>
    <row r="55" spans="1:9" s="121" customFormat="1" ht="12" customHeight="1" x14ac:dyDescent="0.2">
      <c r="A55" s="547"/>
      <c r="B55" s="309" t="s">
        <v>230</v>
      </c>
      <c r="C55" s="441">
        <v>1213</v>
      </c>
      <c r="D55" s="253">
        <v>152</v>
      </c>
      <c r="E55" s="253">
        <v>46</v>
      </c>
      <c r="F55" s="209">
        <f>IF(SUM(D55:E55)=0,"-",SUM(D55:E55))</f>
        <v>198</v>
      </c>
      <c r="G55" s="441">
        <v>644</v>
      </c>
      <c r="H55" s="478">
        <v>141</v>
      </c>
      <c r="I55" s="445">
        <f t="shared" si="0"/>
        <v>21.894409937888199</v>
      </c>
    </row>
    <row r="56" spans="1:9" s="121" customFormat="1" ht="12" customHeight="1" x14ac:dyDescent="0.2">
      <c r="A56" s="545" t="s">
        <v>384</v>
      </c>
      <c r="B56" s="184" t="s">
        <v>1</v>
      </c>
      <c r="C56" s="431">
        <f>IF(SUM(C57:C58)=0,"-",SUM(C57:C58))</f>
        <v>5202</v>
      </c>
      <c r="D56" s="293">
        <f>IF(SUM(D57:D58)=0,"-",(SUM(D57:D58)))</f>
        <v>512</v>
      </c>
      <c r="E56" s="293" t="str">
        <f>IF(SUM(E57:E58)=0,"-",(SUM(E57:E58)))</f>
        <v>-</v>
      </c>
      <c r="F56" s="206">
        <f>IF(SUM(F57:F58)=0,"-",SUM(F57:F58))</f>
        <v>512</v>
      </c>
      <c r="G56" s="431">
        <f>IF(SUM(G57:G58)=0,"-",SUM(G57:G58))</f>
        <v>3074</v>
      </c>
      <c r="H56" s="307">
        <f>IF(SUM(H57:H58)=0,"-",(SUM(H57:H58)))</f>
        <v>345</v>
      </c>
      <c r="I56" s="401">
        <f t="shared" si="0"/>
        <v>11.223162003903708</v>
      </c>
    </row>
    <row r="57" spans="1:9" s="121" customFormat="1" ht="12" customHeight="1" x14ac:dyDescent="0.2">
      <c r="A57" s="546"/>
      <c r="B57" s="308" t="s">
        <v>229</v>
      </c>
      <c r="C57" s="433">
        <v>2397</v>
      </c>
      <c r="D57" s="256">
        <v>225</v>
      </c>
      <c r="E57" s="256" t="s">
        <v>391</v>
      </c>
      <c r="F57" s="213">
        <f>IF(SUM(D57:E57)=0,"-",SUM(D57:E57))</f>
        <v>225</v>
      </c>
      <c r="G57" s="440">
        <v>1524</v>
      </c>
      <c r="H57" s="440">
        <v>154</v>
      </c>
      <c r="I57" s="444">
        <f t="shared" si="0"/>
        <v>10.104986876640421</v>
      </c>
    </row>
    <row r="58" spans="1:9" s="121" customFormat="1" ht="12" customHeight="1" x14ac:dyDescent="0.2">
      <c r="A58" s="547"/>
      <c r="B58" s="309" t="s">
        <v>230</v>
      </c>
      <c r="C58" s="441">
        <v>2805</v>
      </c>
      <c r="D58" s="253">
        <v>287</v>
      </c>
      <c r="E58" s="253" t="s">
        <v>391</v>
      </c>
      <c r="F58" s="209">
        <f>IF(SUM(D58:E58)=0,"-",SUM(D58:E58))</f>
        <v>287</v>
      </c>
      <c r="G58" s="441">
        <v>1550</v>
      </c>
      <c r="H58" s="478">
        <v>191</v>
      </c>
      <c r="I58" s="445">
        <f t="shared" si="0"/>
        <v>12.32258064516129</v>
      </c>
    </row>
    <row r="59" spans="1:9" s="121" customFormat="1" ht="12" customHeight="1" x14ac:dyDescent="0.2">
      <c r="A59" s="545" t="s">
        <v>385</v>
      </c>
      <c r="B59" s="184" t="s">
        <v>1</v>
      </c>
      <c r="C59" s="431">
        <f>IF(SUM(C60:C61)=0,"-",SUM(C60:C61))</f>
        <v>4866</v>
      </c>
      <c r="D59" s="293">
        <f>IF(SUM(D60:D61)=0,"-",(SUM(D60:D61)))</f>
        <v>282</v>
      </c>
      <c r="E59" s="293" t="str">
        <f>IF(SUM(E60:E61)=0,"-",(SUM(E60:E61)))</f>
        <v>-</v>
      </c>
      <c r="F59" s="206">
        <f>IF(SUM(F60:F61)=0,"-",SUM(F60:F61))</f>
        <v>282</v>
      </c>
      <c r="G59" s="431">
        <f>IF(SUM(G60:G61)=0,"-",SUM(G60:G61))</f>
        <v>2823</v>
      </c>
      <c r="H59" s="307">
        <f>IF(SUM(H60:H61)=0,"-",(SUM(H60:H61)))</f>
        <v>169</v>
      </c>
      <c r="I59" s="401">
        <f t="shared" si="0"/>
        <v>5.9865391427559329</v>
      </c>
    </row>
    <row r="60" spans="1:9" s="121" customFormat="1" ht="12" customHeight="1" x14ac:dyDescent="0.2">
      <c r="A60" s="546"/>
      <c r="B60" s="308" t="s">
        <v>229</v>
      </c>
      <c r="C60" s="433">
        <v>2270</v>
      </c>
      <c r="D60" s="256">
        <v>119</v>
      </c>
      <c r="E60" s="256" t="s">
        <v>391</v>
      </c>
      <c r="F60" s="213">
        <f>IF(SUM(D60:E60)=0,"-",SUM(D60:E60))</f>
        <v>119</v>
      </c>
      <c r="G60" s="440">
        <v>1432</v>
      </c>
      <c r="H60" s="440">
        <v>65</v>
      </c>
      <c r="I60" s="444">
        <f t="shared" si="0"/>
        <v>4.539106145251397</v>
      </c>
    </row>
    <row r="61" spans="1:9" s="121" customFormat="1" ht="12" customHeight="1" x14ac:dyDescent="0.2">
      <c r="A61" s="547"/>
      <c r="B61" s="309" t="s">
        <v>230</v>
      </c>
      <c r="C61" s="441">
        <v>2596</v>
      </c>
      <c r="D61" s="253">
        <v>163</v>
      </c>
      <c r="E61" s="253" t="s">
        <v>391</v>
      </c>
      <c r="F61" s="209">
        <f>IF(SUM(D61:E61)=0,"-",SUM(D61:E61))</f>
        <v>163</v>
      </c>
      <c r="G61" s="441">
        <v>1391</v>
      </c>
      <c r="H61" s="478">
        <v>104</v>
      </c>
      <c r="I61" s="445">
        <f t="shared" si="0"/>
        <v>7.4766355140186906</v>
      </c>
    </row>
    <row r="62" spans="1:9" s="121" customFormat="1" ht="12" customHeight="1" x14ac:dyDescent="0.2">
      <c r="A62" s="545" t="s">
        <v>386</v>
      </c>
      <c r="B62" s="184" t="s">
        <v>1</v>
      </c>
      <c r="C62" s="431">
        <f>IF(SUM(C63:C64)=0,"-",SUM(C63:C64))</f>
        <v>1688</v>
      </c>
      <c r="D62" s="293">
        <f>IF(SUM(D63:D64)=0,"-",(SUM(D63:D64)))</f>
        <v>350</v>
      </c>
      <c r="E62" s="293" t="str">
        <f>IF(SUM(E63:E64)=0,"-",(SUM(E63:E64)))</f>
        <v>-</v>
      </c>
      <c r="F62" s="206">
        <f>IF(SUM(F63:F64)=0,"-",SUM(F63:F64))</f>
        <v>350</v>
      </c>
      <c r="G62" s="431">
        <f>IF(SUM(G63:G64)=0,"-",SUM(G63:G64))</f>
        <v>976</v>
      </c>
      <c r="H62" s="307">
        <f>IF(SUM(H63:H64)=0,"-",(SUM(H63:H64)))</f>
        <v>227</v>
      </c>
      <c r="I62" s="401">
        <f t="shared" si="0"/>
        <v>23.258196721311474</v>
      </c>
    </row>
    <row r="63" spans="1:9" s="121" customFormat="1" ht="12" customHeight="1" x14ac:dyDescent="0.2">
      <c r="A63" s="546"/>
      <c r="B63" s="308" t="s">
        <v>229</v>
      </c>
      <c r="C63" s="433">
        <v>822</v>
      </c>
      <c r="D63" s="256">
        <v>177</v>
      </c>
      <c r="E63" s="256" t="s">
        <v>391</v>
      </c>
      <c r="F63" s="213">
        <f>IF(SUM(D63:E63)=0,"-",SUM(D63:E63))</f>
        <v>177</v>
      </c>
      <c r="G63" s="440">
        <v>528</v>
      </c>
      <c r="H63" s="440">
        <v>128</v>
      </c>
      <c r="I63" s="444">
        <f t="shared" si="0"/>
        <v>24.242424242424242</v>
      </c>
    </row>
    <row r="64" spans="1:9" s="121" customFormat="1" ht="12" customHeight="1" x14ac:dyDescent="0.2">
      <c r="A64" s="547"/>
      <c r="B64" s="309" t="s">
        <v>230</v>
      </c>
      <c r="C64" s="441">
        <v>866</v>
      </c>
      <c r="D64" s="253">
        <v>173</v>
      </c>
      <c r="E64" s="253" t="s">
        <v>391</v>
      </c>
      <c r="F64" s="209">
        <f>IF(SUM(D64:E64)=0,"-",SUM(D64:E64))</f>
        <v>173</v>
      </c>
      <c r="G64" s="441">
        <v>448</v>
      </c>
      <c r="H64" s="478">
        <v>99</v>
      </c>
      <c r="I64" s="445">
        <f t="shared" si="0"/>
        <v>22.098214285714285</v>
      </c>
    </row>
    <row r="65" spans="1:13" s="121" customFormat="1" ht="12" customHeight="1" x14ac:dyDescent="0.2">
      <c r="A65" s="545" t="s">
        <v>387</v>
      </c>
      <c r="B65" s="184" t="s">
        <v>1</v>
      </c>
      <c r="C65" s="431">
        <f>IF(SUM(C66:C67)=0,"-",SUM(C66:C67))</f>
        <v>3511</v>
      </c>
      <c r="D65" s="293">
        <f>IF(SUM(D66:D67)=0,"-",(SUM(D66:D67)))</f>
        <v>401</v>
      </c>
      <c r="E65" s="293">
        <f>IF(SUM(E66:E67)=0,"-",(SUM(E66:E67)))</f>
        <v>9</v>
      </c>
      <c r="F65" s="206">
        <f>IF(SUM(F66:F67)=0,"-",SUM(F66:F67))</f>
        <v>410</v>
      </c>
      <c r="G65" s="431">
        <f>IF(SUM(G66:G67)=0,"-",SUM(G66:G67))</f>
        <v>2084</v>
      </c>
      <c r="H65" s="479">
        <f>IF(SUM(H66:H67)=0,"-",(SUM(H66:H67)))</f>
        <v>288</v>
      </c>
      <c r="I65" s="401">
        <f t="shared" si="0"/>
        <v>13.81957773512476</v>
      </c>
    </row>
    <row r="66" spans="1:13" s="121" customFormat="1" ht="12" customHeight="1" x14ac:dyDescent="0.2">
      <c r="A66" s="546"/>
      <c r="B66" s="308" t="s">
        <v>229</v>
      </c>
      <c r="C66" s="433">
        <v>1604</v>
      </c>
      <c r="D66" s="256">
        <v>178</v>
      </c>
      <c r="E66" s="256">
        <v>4</v>
      </c>
      <c r="F66" s="213">
        <f>IF(SUM(D66:E66)=0,"-",SUM(D66:E66))</f>
        <v>182</v>
      </c>
      <c r="G66" s="440">
        <v>1042</v>
      </c>
      <c r="H66" s="440">
        <v>126</v>
      </c>
      <c r="I66" s="444">
        <f t="shared" si="0"/>
        <v>12.092130518234164</v>
      </c>
    </row>
    <row r="67" spans="1:13" s="121" customFormat="1" ht="12" customHeight="1" x14ac:dyDescent="0.2">
      <c r="A67" s="547"/>
      <c r="B67" s="309" t="s">
        <v>230</v>
      </c>
      <c r="C67" s="441">
        <v>1907</v>
      </c>
      <c r="D67" s="253">
        <v>223</v>
      </c>
      <c r="E67" s="253">
        <v>5</v>
      </c>
      <c r="F67" s="209">
        <f>IF(SUM(D67:E67)=0,"-",SUM(D67:E67))</f>
        <v>228</v>
      </c>
      <c r="G67" s="441">
        <v>1042</v>
      </c>
      <c r="H67" s="441">
        <v>162</v>
      </c>
      <c r="I67" s="445">
        <f t="shared" si="0"/>
        <v>15.547024952015356</v>
      </c>
    </row>
    <row r="68" spans="1:13" s="110" customFormat="1" x14ac:dyDescent="0.2">
      <c r="A68" s="172" t="s">
        <v>299</v>
      </c>
      <c r="B68" s="172"/>
      <c r="C68" s="172"/>
      <c r="D68" s="112"/>
      <c r="E68" s="124"/>
      <c r="F68" s="116"/>
      <c r="G68" s="350"/>
      <c r="H68" s="350"/>
    </row>
    <row r="69" spans="1:13" ht="16.5" customHeight="1" x14ac:dyDescent="0.2">
      <c r="A69" s="727" t="s">
        <v>368</v>
      </c>
      <c r="B69" s="727"/>
      <c r="C69" s="727"/>
      <c r="D69" s="727"/>
      <c r="E69" s="727"/>
      <c r="F69" s="727"/>
      <c r="G69" s="727"/>
      <c r="H69" s="727"/>
      <c r="I69" s="727"/>
      <c r="J69" s="84"/>
      <c r="K69" s="84"/>
      <c r="L69" s="84"/>
      <c r="M69" s="84"/>
    </row>
    <row r="70" spans="1:13" x14ac:dyDescent="0.2">
      <c r="A70" s="722" t="s">
        <v>367</v>
      </c>
      <c r="B70" s="723"/>
      <c r="C70" s="723"/>
      <c r="D70" s="723"/>
      <c r="E70" s="723"/>
      <c r="F70" s="723"/>
      <c r="G70" s="723"/>
      <c r="H70" s="723"/>
      <c r="I70" s="723"/>
      <c r="J70" s="723"/>
      <c r="K70" s="723"/>
      <c r="L70" s="723"/>
      <c r="M70" s="723"/>
    </row>
    <row r="71" spans="1:13" x14ac:dyDescent="0.2">
      <c r="D71" s="85"/>
      <c r="E71" s="91"/>
    </row>
    <row r="72" spans="1:13" x14ac:dyDescent="0.2">
      <c r="D72" s="90"/>
      <c r="I72" s="91"/>
    </row>
    <row r="73" spans="1:13" s="96" customFormat="1" ht="27" customHeight="1" x14ac:dyDescent="0.2">
      <c r="A73" s="675"/>
      <c r="B73" s="675"/>
      <c r="C73" s="675"/>
      <c r="D73" s="675"/>
      <c r="E73" s="675"/>
      <c r="F73" s="675"/>
      <c r="G73" s="675"/>
      <c r="H73" s="675"/>
      <c r="I73" s="675"/>
    </row>
    <row r="74" spans="1:13" x14ac:dyDescent="0.2">
      <c r="D74" s="90"/>
      <c r="I74" s="91"/>
    </row>
    <row r="75" spans="1:13" x14ac:dyDescent="0.2">
      <c r="D75" s="85"/>
      <c r="E75" s="91"/>
    </row>
    <row r="76" spans="1:13" x14ac:dyDescent="0.2">
      <c r="D76" s="85"/>
      <c r="E76" s="91"/>
    </row>
    <row r="77" spans="1:13" x14ac:dyDescent="0.2">
      <c r="D77" s="85"/>
      <c r="E77" s="91"/>
    </row>
  </sheetData>
  <mergeCells count="31">
    <mergeCell ref="A73:I73"/>
    <mergeCell ref="A5:A7"/>
    <mergeCell ref="A8:A10"/>
    <mergeCell ref="A11:A13"/>
    <mergeCell ref="A41:A43"/>
    <mergeCell ref="A35:A37"/>
    <mergeCell ref="A29:A31"/>
    <mergeCell ref="A56:A58"/>
    <mergeCell ref="A50:A52"/>
    <mergeCell ref="A62:A64"/>
    <mergeCell ref="A65:A67"/>
    <mergeCell ref="A70:M70"/>
    <mergeCell ref="J1:K1"/>
    <mergeCell ref="A14:A16"/>
    <mergeCell ref="A17:A19"/>
    <mergeCell ref="A20:A22"/>
    <mergeCell ref="A38:A40"/>
    <mergeCell ref="A47:A49"/>
    <mergeCell ref="D2:F2"/>
    <mergeCell ref="A32:A34"/>
    <mergeCell ref="A44:A46"/>
    <mergeCell ref="A69:I69"/>
    <mergeCell ref="F3:F4"/>
    <mergeCell ref="A59:A61"/>
    <mergeCell ref="A26:A28"/>
    <mergeCell ref="C2:C4"/>
    <mergeCell ref="E3:E4"/>
    <mergeCell ref="A23:A25"/>
    <mergeCell ref="D3:D4"/>
    <mergeCell ref="A53:A55"/>
    <mergeCell ref="G2:I2"/>
  </mergeCells>
  <phoneticPr fontId="2"/>
  <pageMargins left="0.98425196850393704" right="0.59055118110236227" top="0.78740157480314965" bottom="0.78740157480314965" header="0" footer="0"/>
  <pageSetup paperSize="9" scale="84" orientation="portrait" r:id="rId1"/>
  <headerFooter alignWithMargins="0"/>
  <rowBreaks count="3" manualBreakCount="3">
    <brk id="22160" min="188" max="40220" man="1"/>
    <brk id="26140" min="184" max="46680" man="1"/>
    <brk id="29988" min="180" max="5052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
  <sheetViews>
    <sheetView showGridLines="0" view="pageBreakPreview" zoomScale="80" zoomScaleNormal="25" zoomScaleSheetLayoutView="80" workbookViewId="0">
      <pane xSplit="2" ySplit="13" topLeftCell="C14" activePane="bottomRight" state="frozen"/>
      <selection pane="topRight" activeCell="C1" sqref="C1"/>
      <selection pane="bottomLeft" activeCell="A14" sqref="A14"/>
      <selection pane="bottomRight" activeCell="A2" sqref="A2:B7"/>
    </sheetView>
  </sheetViews>
  <sheetFormatPr defaultColWidth="9" defaultRowHeight="13" x14ac:dyDescent="0.2"/>
  <cols>
    <col min="1" max="1" width="11" style="117" customWidth="1"/>
    <col min="2" max="2" width="6" style="117" customWidth="1"/>
    <col min="3" max="3" width="11" style="117" customWidth="1"/>
    <col min="4" max="4" width="10.08984375" style="110" customWidth="1"/>
    <col min="5" max="5" width="10.08984375" style="118" customWidth="1"/>
    <col min="6" max="14" width="10.08984375" style="110" customWidth="1"/>
    <col min="15" max="16" width="8.36328125" style="110" customWidth="1"/>
    <col min="17" max="16384" width="9" style="110"/>
  </cols>
  <sheetData>
    <row r="1" spans="1:14" ht="15.75" customHeight="1" x14ac:dyDescent="0.2">
      <c r="A1" s="416" t="s">
        <v>467</v>
      </c>
      <c r="B1" s="172"/>
      <c r="C1" s="172"/>
      <c r="D1" s="172"/>
      <c r="E1" s="172"/>
      <c r="F1" s="123"/>
      <c r="K1" s="699" t="s">
        <v>447</v>
      </c>
      <c r="L1" s="699"/>
      <c r="M1" s="216"/>
    </row>
    <row r="2" spans="1:14" ht="15.75" customHeight="1" x14ac:dyDescent="0.2">
      <c r="A2" s="697"/>
      <c r="B2" s="697"/>
      <c r="C2" s="706" t="s">
        <v>298</v>
      </c>
      <c r="D2" s="703" t="s">
        <v>429</v>
      </c>
      <c r="E2" s="708" t="s">
        <v>315</v>
      </c>
      <c r="F2" s="709"/>
      <c r="G2" s="709"/>
      <c r="H2" s="709"/>
      <c r="I2" s="709"/>
      <c r="J2" s="709"/>
      <c r="K2" s="709"/>
      <c r="L2" s="710"/>
      <c r="M2" s="111"/>
      <c r="N2" s="112"/>
    </row>
    <row r="3" spans="1:14" ht="15.75" customHeight="1" x14ac:dyDescent="0.2">
      <c r="A3" s="697"/>
      <c r="B3" s="697"/>
      <c r="C3" s="707"/>
      <c r="D3" s="704"/>
      <c r="E3" s="708" t="s">
        <v>309</v>
      </c>
      <c r="F3" s="709"/>
      <c r="G3" s="709"/>
      <c r="H3" s="709"/>
      <c r="I3" s="709"/>
      <c r="J3" s="710"/>
      <c r="K3" s="592" t="s">
        <v>271</v>
      </c>
      <c r="L3" s="592" t="s">
        <v>272</v>
      </c>
    </row>
    <row r="4" spans="1:14" ht="11.25" customHeight="1" x14ac:dyDescent="0.2">
      <c r="A4" s="697"/>
      <c r="B4" s="697"/>
      <c r="C4" s="707"/>
      <c r="D4" s="704"/>
      <c r="E4" s="625" t="s">
        <v>273</v>
      </c>
      <c r="F4" s="663" t="s">
        <v>274</v>
      </c>
      <c r="G4" s="728"/>
      <c r="H4" s="729"/>
      <c r="I4" s="711" t="s">
        <v>307</v>
      </c>
      <c r="J4" s="712" t="s">
        <v>297</v>
      </c>
      <c r="K4" s="592"/>
      <c r="L4" s="592"/>
    </row>
    <row r="5" spans="1:14" ht="11.25" customHeight="1" x14ac:dyDescent="0.2">
      <c r="A5" s="697"/>
      <c r="B5" s="697"/>
      <c r="C5" s="707"/>
      <c r="D5" s="704"/>
      <c r="E5" s="625"/>
      <c r="F5" s="664"/>
      <c r="G5" s="730"/>
      <c r="H5" s="731"/>
      <c r="I5" s="711"/>
      <c r="J5" s="713"/>
      <c r="K5" s="592"/>
      <c r="L5" s="592"/>
    </row>
    <row r="6" spans="1:14" ht="12" customHeight="1" x14ac:dyDescent="0.2">
      <c r="A6" s="697"/>
      <c r="B6" s="697"/>
      <c r="C6" s="707"/>
      <c r="D6" s="704"/>
      <c r="E6" s="625"/>
      <c r="F6" s="664"/>
      <c r="G6" s="663" t="s">
        <v>456</v>
      </c>
      <c r="H6" s="420"/>
      <c r="I6" s="711"/>
      <c r="J6" s="713"/>
      <c r="K6" s="592"/>
      <c r="L6" s="592"/>
    </row>
    <row r="7" spans="1:14" ht="51" customHeight="1" x14ac:dyDescent="0.2">
      <c r="A7" s="697"/>
      <c r="B7" s="697"/>
      <c r="C7" s="596"/>
      <c r="D7" s="705"/>
      <c r="E7" s="625"/>
      <c r="F7" s="665"/>
      <c r="G7" s="665"/>
      <c r="H7" s="408" t="s">
        <v>314</v>
      </c>
      <c r="I7" s="711"/>
      <c r="J7" s="714"/>
      <c r="K7" s="592"/>
      <c r="L7" s="592"/>
    </row>
    <row r="8" spans="1:14" s="113" customFormat="1" ht="13.5" customHeight="1" x14ac:dyDescent="0.2">
      <c r="A8" s="662" t="s">
        <v>178</v>
      </c>
      <c r="B8" s="274" t="s">
        <v>1</v>
      </c>
      <c r="C8" s="251">
        <v>248033</v>
      </c>
      <c r="D8" s="251">
        <v>20107</v>
      </c>
      <c r="E8" s="251">
        <v>4129</v>
      </c>
      <c r="F8" s="251">
        <v>602</v>
      </c>
      <c r="G8" s="251">
        <v>288</v>
      </c>
      <c r="H8" s="251">
        <v>176</v>
      </c>
      <c r="I8" s="251">
        <v>411</v>
      </c>
      <c r="J8" s="251">
        <v>8208</v>
      </c>
      <c r="K8" s="251">
        <v>3929</v>
      </c>
      <c r="L8" s="251">
        <v>2828</v>
      </c>
    </row>
    <row r="9" spans="1:14" s="113" customFormat="1" ht="13.5" customHeight="1" x14ac:dyDescent="0.2">
      <c r="A9" s="662"/>
      <c r="B9" s="278" t="s">
        <v>229</v>
      </c>
      <c r="C9" s="255">
        <v>96369</v>
      </c>
      <c r="D9" s="255">
        <v>9676</v>
      </c>
      <c r="E9" s="255">
        <v>1489</v>
      </c>
      <c r="F9" s="255">
        <v>326</v>
      </c>
      <c r="G9" s="255">
        <v>167</v>
      </c>
      <c r="H9" s="255">
        <v>99</v>
      </c>
      <c r="I9" s="255">
        <v>218</v>
      </c>
      <c r="J9" s="255">
        <v>4182</v>
      </c>
      <c r="K9" s="255">
        <v>2074</v>
      </c>
      <c r="L9" s="255">
        <v>1387</v>
      </c>
    </row>
    <row r="10" spans="1:14" s="113" customFormat="1" ht="13.5" customHeight="1" x14ac:dyDescent="0.2">
      <c r="A10" s="662"/>
      <c r="B10" s="276" t="s">
        <v>230</v>
      </c>
      <c r="C10" s="80">
        <v>151664</v>
      </c>
      <c r="D10" s="80">
        <v>10431</v>
      </c>
      <c r="E10" s="80">
        <v>2640</v>
      </c>
      <c r="F10" s="80">
        <v>276</v>
      </c>
      <c r="G10" s="80">
        <v>121</v>
      </c>
      <c r="H10" s="80">
        <v>77</v>
      </c>
      <c r="I10" s="80">
        <v>193</v>
      </c>
      <c r="J10" s="80">
        <v>4026</v>
      </c>
      <c r="K10" s="80">
        <v>1855</v>
      </c>
      <c r="L10" s="80">
        <v>1441</v>
      </c>
    </row>
    <row r="11" spans="1:14" s="114" customFormat="1" ht="13.5" customHeight="1" x14ac:dyDescent="0.2">
      <c r="A11" s="649" t="s">
        <v>388</v>
      </c>
      <c r="B11" s="460" t="s">
        <v>1</v>
      </c>
      <c r="C11" s="453">
        <f t="shared" ref="C11:L13" si="0">IF(SUM(C14,C17,C20,C23,C26,C29,C32,C35,C38,C41,C44,C47,C50,C53,C56,C59,C62,C65,C68,)=0,"-",SUM(C14,C17,C20,C23,C26,C29,C32,C35,C38,C41,C44,C47,C50,C53,C56,C59,C62,C65,C68,))</f>
        <v>22433</v>
      </c>
      <c r="D11" s="453">
        <f t="shared" si="0"/>
        <v>1791</v>
      </c>
      <c r="E11" s="453">
        <f t="shared" si="0"/>
        <v>343</v>
      </c>
      <c r="F11" s="453">
        <f t="shared" si="0"/>
        <v>41</v>
      </c>
      <c r="G11" s="453">
        <f t="shared" si="0"/>
        <v>6</v>
      </c>
      <c r="H11" s="453">
        <f t="shared" si="0"/>
        <v>4</v>
      </c>
      <c r="I11" s="453">
        <f t="shared" si="0"/>
        <v>4</v>
      </c>
      <c r="J11" s="453">
        <f t="shared" si="0"/>
        <v>782</v>
      </c>
      <c r="K11" s="453">
        <f t="shared" si="0"/>
        <v>564</v>
      </c>
      <c r="L11" s="453">
        <f t="shared" si="0"/>
        <v>57</v>
      </c>
    </row>
    <row r="12" spans="1:14" s="114" customFormat="1" ht="13.5" customHeight="1" x14ac:dyDescent="0.2">
      <c r="A12" s="650"/>
      <c r="B12" s="461" t="s">
        <v>229</v>
      </c>
      <c r="C12" s="455">
        <f t="shared" si="0"/>
        <v>9920</v>
      </c>
      <c r="D12" s="455">
        <f t="shared" si="0"/>
        <v>967</v>
      </c>
      <c r="E12" s="455">
        <f t="shared" si="0"/>
        <v>131</v>
      </c>
      <c r="F12" s="455">
        <f t="shared" si="0"/>
        <v>25</v>
      </c>
      <c r="G12" s="455">
        <f t="shared" si="0"/>
        <v>5</v>
      </c>
      <c r="H12" s="455">
        <f t="shared" si="0"/>
        <v>4</v>
      </c>
      <c r="I12" s="455">
        <f t="shared" si="0"/>
        <v>1</v>
      </c>
      <c r="J12" s="455">
        <f t="shared" si="0"/>
        <v>451</v>
      </c>
      <c r="K12" s="455">
        <f t="shared" si="0"/>
        <v>326</v>
      </c>
      <c r="L12" s="455">
        <f t="shared" si="0"/>
        <v>33</v>
      </c>
    </row>
    <row r="13" spans="1:14" s="114" customFormat="1" ht="13.5" customHeight="1" x14ac:dyDescent="0.2">
      <c r="A13" s="651"/>
      <c r="B13" s="462" t="s">
        <v>230</v>
      </c>
      <c r="C13" s="458">
        <f t="shared" si="0"/>
        <v>12513</v>
      </c>
      <c r="D13" s="458">
        <f t="shared" si="0"/>
        <v>824</v>
      </c>
      <c r="E13" s="458">
        <f t="shared" si="0"/>
        <v>212</v>
      </c>
      <c r="F13" s="458">
        <f t="shared" si="0"/>
        <v>16</v>
      </c>
      <c r="G13" s="458">
        <f t="shared" si="0"/>
        <v>1</v>
      </c>
      <c r="H13" s="458" t="str">
        <f t="shared" si="0"/>
        <v>-</v>
      </c>
      <c r="I13" s="458">
        <f t="shared" si="0"/>
        <v>3</v>
      </c>
      <c r="J13" s="458">
        <f t="shared" si="0"/>
        <v>331</v>
      </c>
      <c r="K13" s="458">
        <f t="shared" si="0"/>
        <v>238</v>
      </c>
      <c r="L13" s="458">
        <f t="shared" si="0"/>
        <v>24</v>
      </c>
    </row>
    <row r="14" spans="1:14" s="114" customFormat="1" ht="13.5" customHeight="1" x14ac:dyDescent="0.2">
      <c r="A14" s="632" t="s">
        <v>370</v>
      </c>
      <c r="B14" s="275" t="s">
        <v>1</v>
      </c>
      <c r="C14" s="206">
        <f>IF(SUM(C15:C16)=0,"-",SUM(C15:C16))</f>
        <v>10669</v>
      </c>
      <c r="D14" s="206">
        <f t="shared" ref="D14:L14" si="1">IF(SUM(D15:D16)=0,"-",SUM(D15:D16))</f>
        <v>852</v>
      </c>
      <c r="E14" s="206">
        <f t="shared" si="1"/>
        <v>130</v>
      </c>
      <c r="F14" s="206">
        <f t="shared" si="1"/>
        <v>23</v>
      </c>
      <c r="G14" s="206" t="str">
        <f t="shared" si="1"/>
        <v>-</v>
      </c>
      <c r="H14" s="206" t="str">
        <f t="shared" si="1"/>
        <v>-</v>
      </c>
      <c r="I14" s="206">
        <f t="shared" si="1"/>
        <v>1</v>
      </c>
      <c r="J14" s="206">
        <f t="shared" si="1"/>
        <v>376</v>
      </c>
      <c r="K14" s="206">
        <f t="shared" si="1"/>
        <v>322</v>
      </c>
      <c r="L14" s="206" t="str">
        <f t="shared" si="1"/>
        <v>-</v>
      </c>
    </row>
    <row r="15" spans="1:14" s="114" customFormat="1" ht="13.5" customHeight="1" x14ac:dyDescent="0.2">
      <c r="A15" s="633"/>
      <c r="B15" s="279" t="s">
        <v>229</v>
      </c>
      <c r="C15" s="256">
        <v>4388</v>
      </c>
      <c r="D15" s="256">
        <v>437</v>
      </c>
      <c r="E15" s="256">
        <v>42</v>
      </c>
      <c r="F15" s="256">
        <v>13</v>
      </c>
      <c r="G15" s="256" t="s">
        <v>391</v>
      </c>
      <c r="H15" s="256" t="s">
        <v>391</v>
      </c>
      <c r="I15" s="256" t="s">
        <v>391</v>
      </c>
      <c r="J15" s="256">
        <v>205</v>
      </c>
      <c r="K15" s="256">
        <v>177</v>
      </c>
      <c r="L15" s="256" t="s">
        <v>391</v>
      </c>
    </row>
    <row r="16" spans="1:14" s="114" customFormat="1" ht="13.5" customHeight="1" x14ac:dyDescent="0.2">
      <c r="A16" s="634"/>
      <c r="B16" s="277" t="s">
        <v>230</v>
      </c>
      <c r="C16" s="253">
        <v>6281</v>
      </c>
      <c r="D16" s="253">
        <v>415</v>
      </c>
      <c r="E16" s="253">
        <v>88</v>
      </c>
      <c r="F16" s="253">
        <v>10</v>
      </c>
      <c r="G16" s="253" t="s">
        <v>391</v>
      </c>
      <c r="H16" s="253" t="s">
        <v>391</v>
      </c>
      <c r="I16" s="253">
        <v>1</v>
      </c>
      <c r="J16" s="253">
        <v>171</v>
      </c>
      <c r="K16" s="253">
        <v>145</v>
      </c>
      <c r="L16" s="253" t="s">
        <v>391</v>
      </c>
    </row>
    <row r="17" spans="1:12" s="114" customFormat="1" ht="13.5" customHeight="1" x14ac:dyDescent="0.2">
      <c r="A17" s="632" t="s">
        <v>371</v>
      </c>
      <c r="B17" s="275" t="s">
        <v>1</v>
      </c>
      <c r="C17" s="206">
        <f>IF(SUM(C18:C19)=0,"-",SUM(C18:C19))</f>
        <v>1793</v>
      </c>
      <c r="D17" s="206">
        <f t="shared" ref="D17:L17" si="2">IF(SUM(D18:D19)=0,"-",SUM(D18:D19))</f>
        <v>129</v>
      </c>
      <c r="E17" s="206">
        <f t="shared" si="2"/>
        <v>19</v>
      </c>
      <c r="F17" s="206">
        <f t="shared" si="2"/>
        <v>4</v>
      </c>
      <c r="G17" s="206">
        <f t="shared" si="2"/>
        <v>3</v>
      </c>
      <c r="H17" s="206">
        <f t="shared" si="2"/>
        <v>3</v>
      </c>
      <c r="I17" s="206" t="str">
        <f t="shared" si="2"/>
        <v>-</v>
      </c>
      <c r="J17" s="206">
        <f t="shared" si="2"/>
        <v>51</v>
      </c>
      <c r="K17" s="206" t="str">
        <f t="shared" si="2"/>
        <v>-</v>
      </c>
      <c r="L17" s="206">
        <f t="shared" si="2"/>
        <v>55</v>
      </c>
    </row>
    <row r="18" spans="1:12" s="114" customFormat="1" ht="13.5" customHeight="1" x14ac:dyDescent="0.2">
      <c r="A18" s="633"/>
      <c r="B18" s="279" t="s">
        <v>229</v>
      </c>
      <c r="C18" s="256">
        <v>848</v>
      </c>
      <c r="D18" s="256">
        <v>75</v>
      </c>
      <c r="E18" s="256">
        <v>7</v>
      </c>
      <c r="F18" s="256">
        <v>4</v>
      </c>
      <c r="G18" s="256">
        <v>3</v>
      </c>
      <c r="H18" s="256">
        <v>3</v>
      </c>
      <c r="I18" s="256" t="s">
        <v>391</v>
      </c>
      <c r="J18" s="256">
        <v>32</v>
      </c>
      <c r="K18" s="256" t="s">
        <v>391</v>
      </c>
      <c r="L18" s="256">
        <v>32</v>
      </c>
    </row>
    <row r="19" spans="1:12" s="114" customFormat="1" ht="13.5" customHeight="1" x14ac:dyDescent="0.2">
      <c r="A19" s="634"/>
      <c r="B19" s="277" t="s">
        <v>230</v>
      </c>
      <c r="C19" s="253">
        <v>945</v>
      </c>
      <c r="D19" s="253">
        <v>54</v>
      </c>
      <c r="E19" s="253">
        <v>12</v>
      </c>
      <c r="F19" s="253" t="s">
        <v>391</v>
      </c>
      <c r="G19" s="253" t="s">
        <v>391</v>
      </c>
      <c r="H19" s="253" t="s">
        <v>391</v>
      </c>
      <c r="I19" s="253" t="s">
        <v>391</v>
      </c>
      <c r="J19" s="253">
        <v>19</v>
      </c>
      <c r="K19" s="253" t="s">
        <v>391</v>
      </c>
      <c r="L19" s="253">
        <v>23</v>
      </c>
    </row>
    <row r="20" spans="1:12" s="114" customFormat="1" ht="13.5" customHeight="1" x14ac:dyDescent="0.2">
      <c r="A20" s="632" t="s">
        <v>372</v>
      </c>
      <c r="B20" s="275" t="s">
        <v>1</v>
      </c>
      <c r="C20" s="206">
        <f>IF(SUM(C21:C22)=0,"-",SUM(C21:C22))</f>
        <v>391</v>
      </c>
      <c r="D20" s="206">
        <f t="shared" ref="D20:L20" si="3">IF(SUM(D21:D22)=0,"-",SUM(D21:D22))</f>
        <v>19</v>
      </c>
      <c r="E20" s="206">
        <f t="shared" si="3"/>
        <v>3</v>
      </c>
      <c r="F20" s="206" t="str">
        <f t="shared" si="3"/>
        <v>-</v>
      </c>
      <c r="G20" s="206" t="str">
        <f t="shared" si="3"/>
        <v>-</v>
      </c>
      <c r="H20" s="206" t="str">
        <f t="shared" si="3"/>
        <v>-</v>
      </c>
      <c r="I20" s="206" t="str">
        <f t="shared" si="3"/>
        <v>-</v>
      </c>
      <c r="J20" s="206">
        <f t="shared" si="3"/>
        <v>10</v>
      </c>
      <c r="K20" s="206">
        <f t="shared" si="3"/>
        <v>6</v>
      </c>
      <c r="L20" s="206" t="str">
        <f t="shared" si="3"/>
        <v>-</v>
      </c>
    </row>
    <row r="21" spans="1:12" s="114" customFormat="1" ht="13.5" customHeight="1" x14ac:dyDescent="0.2">
      <c r="A21" s="633"/>
      <c r="B21" s="279" t="s">
        <v>229</v>
      </c>
      <c r="C21" s="256">
        <v>166</v>
      </c>
      <c r="D21" s="256">
        <v>12</v>
      </c>
      <c r="E21" s="256" t="s">
        <v>391</v>
      </c>
      <c r="F21" s="256" t="s">
        <v>391</v>
      </c>
      <c r="G21" s="256" t="s">
        <v>391</v>
      </c>
      <c r="H21" s="256" t="s">
        <v>391</v>
      </c>
      <c r="I21" s="256" t="s">
        <v>391</v>
      </c>
      <c r="J21" s="256">
        <v>7</v>
      </c>
      <c r="K21" s="256">
        <v>5</v>
      </c>
      <c r="L21" s="256" t="s">
        <v>391</v>
      </c>
    </row>
    <row r="22" spans="1:12" s="114" customFormat="1" ht="13.5" customHeight="1" x14ac:dyDescent="0.2">
      <c r="A22" s="634"/>
      <c r="B22" s="277" t="s">
        <v>230</v>
      </c>
      <c r="C22" s="253">
        <v>225</v>
      </c>
      <c r="D22" s="253">
        <v>7</v>
      </c>
      <c r="E22" s="253">
        <v>3</v>
      </c>
      <c r="F22" s="253" t="s">
        <v>391</v>
      </c>
      <c r="G22" s="253" t="s">
        <v>391</v>
      </c>
      <c r="H22" s="253" t="s">
        <v>391</v>
      </c>
      <c r="I22" s="253" t="s">
        <v>391</v>
      </c>
      <c r="J22" s="253">
        <v>3</v>
      </c>
      <c r="K22" s="253">
        <v>1</v>
      </c>
      <c r="L22" s="253" t="s">
        <v>391</v>
      </c>
    </row>
    <row r="23" spans="1:12" s="114" customFormat="1" ht="13.5" customHeight="1" x14ac:dyDescent="0.2">
      <c r="A23" s="632" t="s">
        <v>373</v>
      </c>
      <c r="B23" s="275" t="s">
        <v>1</v>
      </c>
      <c r="C23" s="206">
        <f>IF(SUM(C24:C25)=0,"-",SUM(C24:C25))</f>
        <v>457</v>
      </c>
      <c r="D23" s="206">
        <f t="shared" ref="D23:L23" si="4">IF(SUM(D24:D25)=0,"-",SUM(D24:D25))</f>
        <v>39</v>
      </c>
      <c r="E23" s="206">
        <f t="shared" si="4"/>
        <v>11</v>
      </c>
      <c r="F23" s="206">
        <f t="shared" si="4"/>
        <v>1</v>
      </c>
      <c r="G23" s="206" t="str">
        <f t="shared" si="4"/>
        <v>-</v>
      </c>
      <c r="H23" s="206" t="str">
        <f t="shared" si="4"/>
        <v>-</v>
      </c>
      <c r="I23" s="206">
        <f t="shared" si="4"/>
        <v>1</v>
      </c>
      <c r="J23" s="206">
        <f t="shared" si="4"/>
        <v>21</v>
      </c>
      <c r="K23" s="206">
        <f t="shared" si="4"/>
        <v>5</v>
      </c>
      <c r="L23" s="206" t="str">
        <f t="shared" si="4"/>
        <v>-</v>
      </c>
    </row>
    <row r="24" spans="1:12" s="114" customFormat="1" ht="13.5" customHeight="1" x14ac:dyDescent="0.2">
      <c r="A24" s="633"/>
      <c r="B24" s="279" t="s">
        <v>229</v>
      </c>
      <c r="C24" s="256">
        <v>210</v>
      </c>
      <c r="D24" s="256">
        <v>27</v>
      </c>
      <c r="E24" s="256">
        <v>6</v>
      </c>
      <c r="F24" s="256">
        <v>1</v>
      </c>
      <c r="G24" s="256" t="s">
        <v>391</v>
      </c>
      <c r="H24" s="256" t="s">
        <v>391</v>
      </c>
      <c r="I24" s="256">
        <v>1</v>
      </c>
      <c r="J24" s="256">
        <v>15</v>
      </c>
      <c r="K24" s="256">
        <v>4</v>
      </c>
      <c r="L24" s="256" t="s">
        <v>391</v>
      </c>
    </row>
    <row r="25" spans="1:12" s="114" customFormat="1" ht="13.5" customHeight="1" x14ac:dyDescent="0.2">
      <c r="A25" s="634"/>
      <c r="B25" s="277" t="s">
        <v>230</v>
      </c>
      <c r="C25" s="253">
        <v>247</v>
      </c>
      <c r="D25" s="253">
        <v>12</v>
      </c>
      <c r="E25" s="253">
        <v>5</v>
      </c>
      <c r="F25" s="253" t="s">
        <v>391</v>
      </c>
      <c r="G25" s="253" t="s">
        <v>391</v>
      </c>
      <c r="H25" s="253" t="s">
        <v>391</v>
      </c>
      <c r="I25" s="253" t="s">
        <v>391</v>
      </c>
      <c r="J25" s="253">
        <v>6</v>
      </c>
      <c r="K25" s="253">
        <v>1</v>
      </c>
      <c r="L25" s="253" t="s">
        <v>391</v>
      </c>
    </row>
    <row r="26" spans="1:12" s="114" customFormat="1" ht="13.5" customHeight="1" x14ac:dyDescent="0.2">
      <c r="A26" s="632" t="s">
        <v>374</v>
      </c>
      <c r="B26" s="275" t="s">
        <v>1</v>
      </c>
      <c r="C26" s="206">
        <f>IF(SUM(C27:C28)=0,"-",SUM(C27:C28))</f>
        <v>276</v>
      </c>
      <c r="D26" s="206">
        <f t="shared" ref="D26:L26" si="5">IF(SUM(D27:D28)=0,"-",SUM(D27:D28))</f>
        <v>15</v>
      </c>
      <c r="E26" s="206">
        <f t="shared" si="5"/>
        <v>3</v>
      </c>
      <c r="F26" s="206" t="str">
        <f t="shared" si="5"/>
        <v>-</v>
      </c>
      <c r="G26" s="206" t="str">
        <f t="shared" si="5"/>
        <v>-</v>
      </c>
      <c r="H26" s="206" t="str">
        <f t="shared" si="5"/>
        <v>-</v>
      </c>
      <c r="I26" s="206" t="str">
        <f t="shared" si="5"/>
        <v>-</v>
      </c>
      <c r="J26" s="206">
        <f t="shared" si="5"/>
        <v>11</v>
      </c>
      <c r="K26" s="206">
        <f t="shared" si="5"/>
        <v>1</v>
      </c>
      <c r="L26" s="206" t="str">
        <f t="shared" si="5"/>
        <v>-</v>
      </c>
    </row>
    <row r="27" spans="1:12" s="114" customFormat="1" ht="13.5" customHeight="1" x14ac:dyDescent="0.2">
      <c r="A27" s="633"/>
      <c r="B27" s="279" t="s">
        <v>229</v>
      </c>
      <c r="C27" s="256">
        <v>140</v>
      </c>
      <c r="D27" s="256">
        <v>9</v>
      </c>
      <c r="E27" s="256">
        <v>1</v>
      </c>
      <c r="F27" s="256" t="s">
        <v>391</v>
      </c>
      <c r="G27" s="256" t="s">
        <v>391</v>
      </c>
      <c r="H27" s="256" t="s">
        <v>391</v>
      </c>
      <c r="I27" s="256" t="s">
        <v>391</v>
      </c>
      <c r="J27" s="256">
        <v>7</v>
      </c>
      <c r="K27" s="256">
        <v>1</v>
      </c>
      <c r="L27" s="256" t="s">
        <v>391</v>
      </c>
    </row>
    <row r="28" spans="1:12" s="114" customFormat="1" ht="13.5" customHeight="1" x14ac:dyDescent="0.2">
      <c r="A28" s="634"/>
      <c r="B28" s="277" t="s">
        <v>230</v>
      </c>
      <c r="C28" s="253">
        <v>136</v>
      </c>
      <c r="D28" s="253">
        <v>6</v>
      </c>
      <c r="E28" s="253">
        <v>2</v>
      </c>
      <c r="F28" s="253" t="s">
        <v>391</v>
      </c>
      <c r="G28" s="253" t="s">
        <v>391</v>
      </c>
      <c r="H28" s="253" t="s">
        <v>391</v>
      </c>
      <c r="I28" s="253" t="s">
        <v>391</v>
      </c>
      <c r="J28" s="253">
        <v>4</v>
      </c>
      <c r="K28" s="253" t="s">
        <v>391</v>
      </c>
      <c r="L28" s="253" t="s">
        <v>391</v>
      </c>
    </row>
    <row r="29" spans="1:12" s="114" customFormat="1" ht="13.5" customHeight="1" x14ac:dyDescent="0.2">
      <c r="A29" s="632" t="s">
        <v>375</v>
      </c>
      <c r="B29" s="275" t="s">
        <v>1</v>
      </c>
      <c r="C29" s="206">
        <f>IF(SUM(C30:C31)=0,"-",SUM(C30:C31))</f>
        <v>364</v>
      </c>
      <c r="D29" s="206">
        <f t="shared" ref="D29:L29" si="6">IF(SUM(D30:D31)=0,"-",SUM(D30:D31))</f>
        <v>35</v>
      </c>
      <c r="E29" s="206">
        <f t="shared" si="6"/>
        <v>8</v>
      </c>
      <c r="F29" s="206">
        <f t="shared" si="6"/>
        <v>1</v>
      </c>
      <c r="G29" s="206">
        <f t="shared" si="6"/>
        <v>1</v>
      </c>
      <c r="H29" s="206">
        <f t="shared" si="6"/>
        <v>1</v>
      </c>
      <c r="I29" s="206" t="str">
        <f t="shared" si="6"/>
        <v>-</v>
      </c>
      <c r="J29" s="206">
        <f t="shared" si="6"/>
        <v>16</v>
      </c>
      <c r="K29" s="206">
        <f t="shared" si="6"/>
        <v>10</v>
      </c>
      <c r="L29" s="206" t="str">
        <f t="shared" si="6"/>
        <v>-</v>
      </c>
    </row>
    <row r="30" spans="1:12" s="114" customFormat="1" ht="13.5" customHeight="1" x14ac:dyDescent="0.2">
      <c r="A30" s="633"/>
      <c r="B30" s="279" t="s">
        <v>229</v>
      </c>
      <c r="C30" s="256">
        <v>191</v>
      </c>
      <c r="D30" s="256">
        <v>24</v>
      </c>
      <c r="E30" s="256">
        <v>4</v>
      </c>
      <c r="F30" s="256">
        <v>1</v>
      </c>
      <c r="G30" s="256">
        <v>1</v>
      </c>
      <c r="H30" s="256">
        <v>1</v>
      </c>
      <c r="I30" s="256" t="s">
        <v>391</v>
      </c>
      <c r="J30" s="256">
        <v>11</v>
      </c>
      <c r="K30" s="256">
        <v>8</v>
      </c>
      <c r="L30" s="256" t="s">
        <v>391</v>
      </c>
    </row>
    <row r="31" spans="1:12" s="114" customFormat="1" ht="13.5" customHeight="1" x14ac:dyDescent="0.2">
      <c r="A31" s="634"/>
      <c r="B31" s="277" t="s">
        <v>230</v>
      </c>
      <c r="C31" s="253">
        <v>173</v>
      </c>
      <c r="D31" s="253">
        <v>11</v>
      </c>
      <c r="E31" s="253">
        <v>4</v>
      </c>
      <c r="F31" s="253" t="s">
        <v>391</v>
      </c>
      <c r="G31" s="253" t="s">
        <v>391</v>
      </c>
      <c r="H31" s="253" t="s">
        <v>391</v>
      </c>
      <c r="I31" s="253" t="s">
        <v>391</v>
      </c>
      <c r="J31" s="253">
        <v>5</v>
      </c>
      <c r="K31" s="253">
        <v>2</v>
      </c>
      <c r="L31" s="253" t="s">
        <v>391</v>
      </c>
    </row>
    <row r="32" spans="1:12" s="114" customFormat="1" ht="13.5" customHeight="1" x14ac:dyDescent="0.2">
      <c r="A32" s="632" t="s">
        <v>376</v>
      </c>
      <c r="B32" s="275" t="s">
        <v>1</v>
      </c>
      <c r="C32" s="206">
        <f>IF(SUM(C33:C34)=0,"-",SUM(C33:C34))</f>
        <v>715</v>
      </c>
      <c r="D32" s="206">
        <f t="shared" ref="D32:L32" si="7">IF(SUM(D33:D34)=0,"-",SUM(D33:D34))</f>
        <v>33</v>
      </c>
      <c r="E32" s="206">
        <f t="shared" si="7"/>
        <v>7</v>
      </c>
      <c r="F32" s="206" t="str">
        <f t="shared" si="7"/>
        <v>-</v>
      </c>
      <c r="G32" s="206" t="str">
        <f t="shared" si="7"/>
        <v>-</v>
      </c>
      <c r="H32" s="206" t="str">
        <f t="shared" si="7"/>
        <v>-</v>
      </c>
      <c r="I32" s="206">
        <f t="shared" si="7"/>
        <v>1</v>
      </c>
      <c r="J32" s="206">
        <f t="shared" si="7"/>
        <v>20</v>
      </c>
      <c r="K32" s="206">
        <f t="shared" si="7"/>
        <v>5</v>
      </c>
      <c r="L32" s="206" t="str">
        <f t="shared" si="7"/>
        <v>-</v>
      </c>
    </row>
    <row r="33" spans="1:12" s="114" customFormat="1" ht="13.5" customHeight="1" x14ac:dyDescent="0.2">
      <c r="A33" s="633"/>
      <c r="B33" s="279" t="s">
        <v>229</v>
      </c>
      <c r="C33" s="256">
        <v>343</v>
      </c>
      <c r="D33" s="256">
        <v>17</v>
      </c>
      <c r="E33" s="256">
        <v>3</v>
      </c>
      <c r="F33" s="256" t="s">
        <v>391</v>
      </c>
      <c r="G33" s="256" t="s">
        <v>391</v>
      </c>
      <c r="H33" s="256" t="s">
        <v>391</v>
      </c>
      <c r="I33" s="256" t="s">
        <v>391</v>
      </c>
      <c r="J33" s="256">
        <v>11</v>
      </c>
      <c r="K33" s="256">
        <v>3</v>
      </c>
      <c r="L33" s="256" t="s">
        <v>391</v>
      </c>
    </row>
    <row r="34" spans="1:12" s="114" customFormat="1" ht="13.5" customHeight="1" x14ac:dyDescent="0.2">
      <c r="A34" s="634"/>
      <c r="B34" s="277" t="s">
        <v>230</v>
      </c>
      <c r="C34" s="253">
        <v>372</v>
      </c>
      <c r="D34" s="253">
        <v>16</v>
      </c>
      <c r="E34" s="253">
        <v>4</v>
      </c>
      <c r="F34" s="253" t="s">
        <v>391</v>
      </c>
      <c r="G34" s="253" t="s">
        <v>391</v>
      </c>
      <c r="H34" s="253" t="s">
        <v>391</v>
      </c>
      <c r="I34" s="253">
        <v>1</v>
      </c>
      <c r="J34" s="253">
        <v>9</v>
      </c>
      <c r="K34" s="253">
        <v>2</v>
      </c>
      <c r="L34" s="253" t="s">
        <v>391</v>
      </c>
    </row>
    <row r="35" spans="1:12" s="114" customFormat="1" ht="13.5" customHeight="1" x14ac:dyDescent="0.2">
      <c r="A35" s="632" t="s">
        <v>377</v>
      </c>
      <c r="B35" s="275" t="s">
        <v>1</v>
      </c>
      <c r="C35" s="206">
        <f>IF(SUM(C36:C37)=0,"-",SUM(C36:C37))</f>
        <v>1164</v>
      </c>
      <c r="D35" s="206">
        <f t="shared" ref="D35:L35" si="8">IF(SUM(D36:D37)=0,"-",SUM(D36:D37))</f>
        <v>129</v>
      </c>
      <c r="E35" s="206">
        <f t="shared" si="8"/>
        <v>68</v>
      </c>
      <c r="F35" s="206">
        <f t="shared" si="8"/>
        <v>2</v>
      </c>
      <c r="G35" s="206">
        <f t="shared" si="8"/>
        <v>2</v>
      </c>
      <c r="H35" s="206" t="str">
        <f t="shared" si="8"/>
        <v>-</v>
      </c>
      <c r="I35" s="206">
        <f t="shared" si="8"/>
        <v>1</v>
      </c>
      <c r="J35" s="206">
        <f t="shared" si="8"/>
        <v>40</v>
      </c>
      <c r="K35" s="206">
        <f t="shared" si="8"/>
        <v>18</v>
      </c>
      <c r="L35" s="206" t="str">
        <f t="shared" si="8"/>
        <v>-</v>
      </c>
    </row>
    <row r="36" spans="1:12" s="114" customFormat="1" ht="13.5" customHeight="1" x14ac:dyDescent="0.2">
      <c r="A36" s="633"/>
      <c r="B36" s="279" t="s">
        <v>229</v>
      </c>
      <c r="C36" s="256">
        <v>575</v>
      </c>
      <c r="D36" s="256">
        <v>65</v>
      </c>
      <c r="E36" s="256">
        <v>28</v>
      </c>
      <c r="F36" s="256">
        <v>1</v>
      </c>
      <c r="G36" s="256">
        <v>1</v>
      </c>
      <c r="H36" s="256" t="s">
        <v>391</v>
      </c>
      <c r="I36" s="256" t="s">
        <v>391</v>
      </c>
      <c r="J36" s="256">
        <v>26</v>
      </c>
      <c r="K36" s="256">
        <v>10</v>
      </c>
      <c r="L36" s="256" t="s">
        <v>391</v>
      </c>
    </row>
    <row r="37" spans="1:12" s="114" customFormat="1" ht="13.5" customHeight="1" x14ac:dyDescent="0.2">
      <c r="A37" s="634"/>
      <c r="B37" s="277" t="s">
        <v>230</v>
      </c>
      <c r="C37" s="253">
        <v>589</v>
      </c>
      <c r="D37" s="253">
        <v>64</v>
      </c>
      <c r="E37" s="253">
        <v>40</v>
      </c>
      <c r="F37" s="253">
        <v>1</v>
      </c>
      <c r="G37" s="253">
        <v>1</v>
      </c>
      <c r="H37" s="253" t="s">
        <v>391</v>
      </c>
      <c r="I37" s="253">
        <v>1</v>
      </c>
      <c r="J37" s="253">
        <v>14</v>
      </c>
      <c r="K37" s="253">
        <v>8</v>
      </c>
      <c r="L37" s="253" t="s">
        <v>391</v>
      </c>
    </row>
    <row r="38" spans="1:12" s="114" customFormat="1" ht="13.5" customHeight="1" x14ac:dyDescent="0.2">
      <c r="A38" s="632" t="s">
        <v>389</v>
      </c>
      <c r="B38" s="275" t="s">
        <v>1</v>
      </c>
      <c r="C38" s="206">
        <f>IF(SUM(C39:C40)=0,"-",SUM(C39:C40))</f>
        <v>402</v>
      </c>
      <c r="D38" s="206">
        <f t="shared" ref="D38:L38" si="9">IF(SUM(D39:D40)=0,"-",SUM(D39:D40))</f>
        <v>38</v>
      </c>
      <c r="E38" s="206">
        <f t="shared" si="9"/>
        <v>7</v>
      </c>
      <c r="F38" s="206">
        <f t="shared" si="9"/>
        <v>1</v>
      </c>
      <c r="G38" s="206" t="str">
        <f t="shared" si="9"/>
        <v>-</v>
      </c>
      <c r="H38" s="206" t="str">
        <f t="shared" si="9"/>
        <v>-</v>
      </c>
      <c r="I38" s="206" t="str">
        <f t="shared" si="9"/>
        <v>-</v>
      </c>
      <c r="J38" s="206">
        <f t="shared" si="9"/>
        <v>22</v>
      </c>
      <c r="K38" s="206">
        <f t="shared" si="9"/>
        <v>8</v>
      </c>
      <c r="L38" s="206" t="str">
        <f t="shared" si="9"/>
        <v>-</v>
      </c>
    </row>
    <row r="39" spans="1:12" s="114" customFormat="1" ht="13.5" customHeight="1" x14ac:dyDescent="0.2">
      <c r="A39" s="633"/>
      <c r="B39" s="279" t="s">
        <v>229</v>
      </c>
      <c r="C39" s="256">
        <v>186</v>
      </c>
      <c r="D39" s="256">
        <v>16</v>
      </c>
      <c r="E39" s="256">
        <v>2</v>
      </c>
      <c r="F39" s="256">
        <v>1</v>
      </c>
      <c r="G39" s="256" t="s">
        <v>391</v>
      </c>
      <c r="H39" s="256" t="s">
        <v>391</v>
      </c>
      <c r="I39" s="256" t="s">
        <v>391</v>
      </c>
      <c r="J39" s="256">
        <v>9</v>
      </c>
      <c r="K39" s="256">
        <v>4</v>
      </c>
      <c r="L39" s="256" t="s">
        <v>391</v>
      </c>
    </row>
    <row r="40" spans="1:12" s="114" customFormat="1" ht="13.5" customHeight="1" x14ac:dyDescent="0.2">
      <c r="A40" s="634"/>
      <c r="B40" s="277" t="s">
        <v>230</v>
      </c>
      <c r="C40" s="253">
        <v>216</v>
      </c>
      <c r="D40" s="253">
        <v>22</v>
      </c>
      <c r="E40" s="253">
        <v>5</v>
      </c>
      <c r="F40" s="253" t="s">
        <v>391</v>
      </c>
      <c r="G40" s="253" t="s">
        <v>391</v>
      </c>
      <c r="H40" s="253" t="s">
        <v>391</v>
      </c>
      <c r="I40" s="253" t="s">
        <v>391</v>
      </c>
      <c r="J40" s="253">
        <v>13</v>
      </c>
      <c r="K40" s="253">
        <v>4</v>
      </c>
      <c r="L40" s="253" t="s">
        <v>391</v>
      </c>
    </row>
    <row r="41" spans="1:12" s="114" customFormat="1" ht="13.5" customHeight="1" x14ac:dyDescent="0.2">
      <c r="A41" s="632" t="s">
        <v>378</v>
      </c>
      <c r="B41" s="275" t="s">
        <v>1</v>
      </c>
      <c r="C41" s="206">
        <f>IF(SUM(C42:C43)=0,"-",SUM(C42:C43))</f>
        <v>550</v>
      </c>
      <c r="D41" s="206">
        <f t="shared" ref="D41:L41" si="10">IF(SUM(D42:D43)=0,"-",SUM(D42:D43))</f>
        <v>34</v>
      </c>
      <c r="E41" s="206">
        <f t="shared" si="10"/>
        <v>10</v>
      </c>
      <c r="F41" s="206">
        <f t="shared" si="10"/>
        <v>1</v>
      </c>
      <c r="G41" s="206" t="str">
        <f t="shared" si="10"/>
        <v>-</v>
      </c>
      <c r="H41" s="206" t="str">
        <f t="shared" si="10"/>
        <v>-</v>
      </c>
      <c r="I41" s="206" t="str">
        <f t="shared" si="10"/>
        <v>-</v>
      </c>
      <c r="J41" s="206">
        <f t="shared" si="10"/>
        <v>12</v>
      </c>
      <c r="K41" s="206">
        <f t="shared" si="10"/>
        <v>11</v>
      </c>
      <c r="L41" s="206" t="str">
        <f t="shared" si="10"/>
        <v>-</v>
      </c>
    </row>
    <row r="42" spans="1:12" s="114" customFormat="1" ht="13.5" customHeight="1" x14ac:dyDescent="0.2">
      <c r="A42" s="633"/>
      <c r="B42" s="279" t="s">
        <v>229</v>
      </c>
      <c r="C42" s="256">
        <v>266</v>
      </c>
      <c r="D42" s="256">
        <v>23</v>
      </c>
      <c r="E42" s="256">
        <v>6</v>
      </c>
      <c r="F42" s="256">
        <v>1</v>
      </c>
      <c r="G42" s="256" t="s">
        <v>391</v>
      </c>
      <c r="H42" s="256" t="s">
        <v>391</v>
      </c>
      <c r="I42" s="256" t="s">
        <v>391</v>
      </c>
      <c r="J42" s="256">
        <v>11</v>
      </c>
      <c r="K42" s="256">
        <v>5</v>
      </c>
      <c r="L42" s="256" t="s">
        <v>391</v>
      </c>
    </row>
    <row r="43" spans="1:12" s="114" customFormat="1" ht="13.5" customHeight="1" x14ac:dyDescent="0.2">
      <c r="A43" s="634"/>
      <c r="B43" s="277" t="s">
        <v>230</v>
      </c>
      <c r="C43" s="253">
        <v>284</v>
      </c>
      <c r="D43" s="253">
        <v>11</v>
      </c>
      <c r="E43" s="253">
        <v>4</v>
      </c>
      <c r="F43" s="253" t="s">
        <v>391</v>
      </c>
      <c r="G43" s="253" t="s">
        <v>391</v>
      </c>
      <c r="H43" s="253" t="s">
        <v>391</v>
      </c>
      <c r="I43" s="253" t="s">
        <v>391</v>
      </c>
      <c r="J43" s="253">
        <v>1</v>
      </c>
      <c r="K43" s="253">
        <v>6</v>
      </c>
      <c r="L43" s="253" t="s">
        <v>391</v>
      </c>
    </row>
    <row r="44" spans="1:12" s="114" customFormat="1" ht="13.5" customHeight="1" x14ac:dyDescent="0.2">
      <c r="A44" s="632" t="s">
        <v>379</v>
      </c>
      <c r="B44" s="275" t="s">
        <v>1</v>
      </c>
      <c r="C44" s="206">
        <f>IF(SUM(C45:C46)=0,"-",SUM(C45:C46))</f>
        <v>524</v>
      </c>
      <c r="D44" s="206">
        <f t="shared" ref="D44:L44" si="11">IF(SUM(D45:D46)=0,"-",SUM(D45:D46))</f>
        <v>47</v>
      </c>
      <c r="E44" s="206">
        <f t="shared" si="11"/>
        <v>4</v>
      </c>
      <c r="F44" s="206">
        <f t="shared" si="11"/>
        <v>1</v>
      </c>
      <c r="G44" s="206" t="str">
        <f t="shared" si="11"/>
        <v>-</v>
      </c>
      <c r="H44" s="206" t="str">
        <f t="shared" si="11"/>
        <v>-</v>
      </c>
      <c r="I44" s="206" t="str">
        <f t="shared" si="11"/>
        <v>-</v>
      </c>
      <c r="J44" s="206">
        <f t="shared" si="11"/>
        <v>24</v>
      </c>
      <c r="K44" s="206">
        <f t="shared" si="11"/>
        <v>18</v>
      </c>
      <c r="L44" s="206" t="str">
        <f t="shared" si="11"/>
        <v>-</v>
      </c>
    </row>
    <row r="45" spans="1:12" s="114" customFormat="1" ht="13.5" customHeight="1" x14ac:dyDescent="0.2">
      <c r="A45" s="633"/>
      <c r="B45" s="279" t="s">
        <v>229</v>
      </c>
      <c r="C45" s="256">
        <v>250</v>
      </c>
      <c r="D45" s="256">
        <v>27</v>
      </c>
      <c r="E45" s="256">
        <v>1</v>
      </c>
      <c r="F45" s="256" t="s">
        <v>391</v>
      </c>
      <c r="G45" s="256" t="s">
        <v>391</v>
      </c>
      <c r="H45" s="256" t="s">
        <v>391</v>
      </c>
      <c r="I45" s="256" t="s">
        <v>391</v>
      </c>
      <c r="J45" s="256">
        <v>17</v>
      </c>
      <c r="K45" s="256">
        <v>9</v>
      </c>
      <c r="L45" s="256" t="s">
        <v>391</v>
      </c>
    </row>
    <row r="46" spans="1:12" s="114" customFormat="1" ht="13.5" customHeight="1" x14ac:dyDescent="0.2">
      <c r="A46" s="634"/>
      <c r="B46" s="277" t="s">
        <v>230</v>
      </c>
      <c r="C46" s="253">
        <v>274</v>
      </c>
      <c r="D46" s="253">
        <v>20</v>
      </c>
      <c r="E46" s="253">
        <v>3</v>
      </c>
      <c r="F46" s="253">
        <v>1</v>
      </c>
      <c r="G46" s="253" t="s">
        <v>391</v>
      </c>
      <c r="H46" s="253" t="s">
        <v>391</v>
      </c>
      <c r="I46" s="253" t="s">
        <v>391</v>
      </c>
      <c r="J46" s="253">
        <v>7</v>
      </c>
      <c r="K46" s="253">
        <v>9</v>
      </c>
      <c r="L46" s="253" t="s">
        <v>391</v>
      </c>
    </row>
    <row r="47" spans="1:12" s="114" customFormat="1" ht="13.5" customHeight="1" x14ac:dyDescent="0.2">
      <c r="A47" s="632" t="s">
        <v>380</v>
      </c>
      <c r="B47" s="275" t="s">
        <v>1</v>
      </c>
      <c r="C47" s="206">
        <f>IF(SUM(C48:C49)=0,"-",SUM(C48:C49))</f>
        <v>514</v>
      </c>
      <c r="D47" s="206">
        <f t="shared" ref="D47:L47" si="12">IF(SUM(D48:D49)=0,"-",SUM(D48:D49))</f>
        <v>50</v>
      </c>
      <c r="E47" s="206">
        <f t="shared" si="12"/>
        <v>4</v>
      </c>
      <c r="F47" s="206" t="str">
        <f t="shared" si="12"/>
        <v>-</v>
      </c>
      <c r="G47" s="206" t="str">
        <f t="shared" si="12"/>
        <v>-</v>
      </c>
      <c r="H47" s="206" t="str">
        <f t="shared" si="12"/>
        <v>-</v>
      </c>
      <c r="I47" s="206" t="str">
        <f t="shared" si="12"/>
        <v>-</v>
      </c>
      <c r="J47" s="206">
        <f t="shared" si="12"/>
        <v>36</v>
      </c>
      <c r="K47" s="206">
        <f t="shared" si="12"/>
        <v>8</v>
      </c>
      <c r="L47" s="206">
        <f t="shared" si="12"/>
        <v>2</v>
      </c>
    </row>
    <row r="48" spans="1:12" s="114" customFormat="1" ht="13.5" customHeight="1" x14ac:dyDescent="0.2">
      <c r="A48" s="633"/>
      <c r="B48" s="279" t="s">
        <v>229</v>
      </c>
      <c r="C48" s="256">
        <v>249</v>
      </c>
      <c r="D48" s="256">
        <v>28</v>
      </c>
      <c r="E48" s="256">
        <v>2</v>
      </c>
      <c r="F48" s="256" t="s">
        <v>391</v>
      </c>
      <c r="G48" s="256" t="s">
        <v>391</v>
      </c>
      <c r="H48" s="256" t="s">
        <v>391</v>
      </c>
      <c r="I48" s="256" t="s">
        <v>391</v>
      </c>
      <c r="J48" s="256">
        <v>19</v>
      </c>
      <c r="K48" s="256">
        <v>6</v>
      </c>
      <c r="L48" s="256">
        <v>1</v>
      </c>
    </row>
    <row r="49" spans="1:12" s="114" customFormat="1" ht="13.5" customHeight="1" x14ac:dyDescent="0.2">
      <c r="A49" s="634"/>
      <c r="B49" s="277" t="s">
        <v>230</v>
      </c>
      <c r="C49" s="253">
        <v>265</v>
      </c>
      <c r="D49" s="253">
        <v>22</v>
      </c>
      <c r="E49" s="253">
        <v>2</v>
      </c>
      <c r="F49" s="253" t="s">
        <v>391</v>
      </c>
      <c r="G49" s="253" t="s">
        <v>391</v>
      </c>
      <c r="H49" s="253" t="s">
        <v>391</v>
      </c>
      <c r="I49" s="253" t="s">
        <v>391</v>
      </c>
      <c r="J49" s="253">
        <v>17</v>
      </c>
      <c r="K49" s="253">
        <v>2</v>
      </c>
      <c r="L49" s="253">
        <v>1</v>
      </c>
    </row>
    <row r="50" spans="1:12" s="114" customFormat="1" ht="13.5" customHeight="1" x14ac:dyDescent="0.2">
      <c r="A50" s="632" t="s">
        <v>381</v>
      </c>
      <c r="B50" s="275" t="s">
        <v>1</v>
      </c>
      <c r="C50" s="206">
        <f>IF(SUM(C51:C52)=0,"-",SUM(C51:C52))</f>
        <v>2157</v>
      </c>
      <c r="D50" s="206">
        <f t="shared" ref="D50:L50" si="13">IF(SUM(D51:D52)=0,"-",SUM(D51:D52))</f>
        <v>176</v>
      </c>
      <c r="E50" s="206">
        <f t="shared" si="13"/>
        <v>32</v>
      </c>
      <c r="F50" s="206">
        <f t="shared" si="13"/>
        <v>3</v>
      </c>
      <c r="G50" s="206" t="str">
        <f t="shared" si="13"/>
        <v>-</v>
      </c>
      <c r="H50" s="206" t="str">
        <f t="shared" si="13"/>
        <v>-</v>
      </c>
      <c r="I50" s="206" t="str">
        <f t="shared" si="13"/>
        <v>-</v>
      </c>
      <c r="J50" s="206">
        <f t="shared" si="13"/>
        <v>63</v>
      </c>
      <c r="K50" s="206">
        <f t="shared" si="13"/>
        <v>78</v>
      </c>
      <c r="L50" s="206" t="str">
        <f t="shared" si="13"/>
        <v>-</v>
      </c>
    </row>
    <row r="51" spans="1:12" s="114" customFormat="1" ht="13.5" customHeight="1" x14ac:dyDescent="0.2">
      <c r="A51" s="633"/>
      <c r="B51" s="279" t="s">
        <v>229</v>
      </c>
      <c r="C51" s="256">
        <v>983</v>
      </c>
      <c r="D51" s="256">
        <v>98</v>
      </c>
      <c r="E51" s="256">
        <v>15</v>
      </c>
      <c r="F51" s="256">
        <v>1</v>
      </c>
      <c r="G51" s="256" t="s">
        <v>391</v>
      </c>
      <c r="H51" s="256" t="s">
        <v>391</v>
      </c>
      <c r="I51" s="256" t="s">
        <v>391</v>
      </c>
      <c r="J51" s="256">
        <v>36</v>
      </c>
      <c r="K51" s="256">
        <v>46</v>
      </c>
      <c r="L51" s="256" t="s">
        <v>391</v>
      </c>
    </row>
    <row r="52" spans="1:12" s="114" customFormat="1" ht="13.5" customHeight="1" x14ac:dyDescent="0.2">
      <c r="A52" s="634"/>
      <c r="B52" s="277" t="s">
        <v>230</v>
      </c>
      <c r="C52" s="253">
        <v>1174</v>
      </c>
      <c r="D52" s="253">
        <v>78</v>
      </c>
      <c r="E52" s="253">
        <v>17</v>
      </c>
      <c r="F52" s="253">
        <v>2</v>
      </c>
      <c r="G52" s="253" t="s">
        <v>391</v>
      </c>
      <c r="H52" s="253" t="s">
        <v>391</v>
      </c>
      <c r="I52" s="253" t="s">
        <v>391</v>
      </c>
      <c r="J52" s="253">
        <v>27</v>
      </c>
      <c r="K52" s="253">
        <v>32</v>
      </c>
      <c r="L52" s="253" t="s">
        <v>391</v>
      </c>
    </row>
    <row r="53" spans="1:12" s="114" customFormat="1" ht="13.5" customHeight="1" x14ac:dyDescent="0.2">
      <c r="A53" s="632" t="s">
        <v>382</v>
      </c>
      <c r="B53" s="275" t="s">
        <v>1</v>
      </c>
      <c r="C53" s="206">
        <f>IF(SUM(C54:C55)=0,"-",SUM(C54:C55))</f>
        <v>483</v>
      </c>
      <c r="D53" s="206">
        <f t="shared" ref="D53:L53" si="14">IF(SUM(D54:D55)=0,"-",SUM(D54:D55))</f>
        <v>45</v>
      </c>
      <c r="E53" s="206">
        <f t="shared" si="14"/>
        <v>9</v>
      </c>
      <c r="F53" s="206">
        <f t="shared" si="14"/>
        <v>1</v>
      </c>
      <c r="G53" s="206" t="str">
        <f t="shared" si="14"/>
        <v>-</v>
      </c>
      <c r="H53" s="206" t="str">
        <f t="shared" si="14"/>
        <v>-</v>
      </c>
      <c r="I53" s="206" t="str">
        <f t="shared" si="14"/>
        <v>-</v>
      </c>
      <c r="J53" s="206">
        <f t="shared" si="14"/>
        <v>23</v>
      </c>
      <c r="K53" s="206">
        <f t="shared" si="14"/>
        <v>12</v>
      </c>
      <c r="L53" s="206" t="str">
        <f t="shared" si="14"/>
        <v>-</v>
      </c>
    </row>
    <row r="54" spans="1:12" s="114" customFormat="1" ht="13.5" customHeight="1" x14ac:dyDescent="0.2">
      <c r="A54" s="633"/>
      <c r="B54" s="279" t="s">
        <v>229</v>
      </c>
      <c r="C54" s="256">
        <v>217</v>
      </c>
      <c r="D54" s="256">
        <v>28</v>
      </c>
      <c r="E54" s="256">
        <v>3</v>
      </c>
      <c r="F54" s="256" t="s">
        <v>391</v>
      </c>
      <c r="G54" s="256" t="s">
        <v>391</v>
      </c>
      <c r="H54" s="256" t="s">
        <v>391</v>
      </c>
      <c r="I54" s="256" t="s">
        <v>391</v>
      </c>
      <c r="J54" s="256">
        <v>15</v>
      </c>
      <c r="K54" s="256">
        <v>10</v>
      </c>
      <c r="L54" s="256" t="s">
        <v>391</v>
      </c>
    </row>
    <row r="55" spans="1:12" s="114" customFormat="1" ht="13.5" customHeight="1" x14ac:dyDescent="0.2">
      <c r="A55" s="634"/>
      <c r="B55" s="277" t="s">
        <v>230</v>
      </c>
      <c r="C55" s="253">
        <v>266</v>
      </c>
      <c r="D55" s="253">
        <v>17</v>
      </c>
      <c r="E55" s="253">
        <v>6</v>
      </c>
      <c r="F55" s="253">
        <v>1</v>
      </c>
      <c r="G55" s="253" t="s">
        <v>391</v>
      </c>
      <c r="H55" s="253" t="s">
        <v>391</v>
      </c>
      <c r="I55" s="253" t="s">
        <v>391</v>
      </c>
      <c r="J55" s="253">
        <v>8</v>
      </c>
      <c r="K55" s="253">
        <v>2</v>
      </c>
      <c r="L55" s="253" t="s">
        <v>391</v>
      </c>
    </row>
    <row r="56" spans="1:12" s="114" customFormat="1" ht="13.5" customHeight="1" x14ac:dyDescent="0.2">
      <c r="A56" s="632" t="s">
        <v>383</v>
      </c>
      <c r="B56" s="275" t="s">
        <v>1</v>
      </c>
      <c r="C56" s="206">
        <f>IF(SUM(C57:C58)=0,"-",SUM(C57:C58))</f>
        <v>396</v>
      </c>
      <c r="D56" s="206">
        <f t="shared" ref="D56:L56" si="15">IF(SUM(D57:D58)=0,"-",SUM(D57:D58))</f>
        <v>31</v>
      </c>
      <c r="E56" s="206">
        <f t="shared" si="15"/>
        <v>10</v>
      </c>
      <c r="F56" s="206" t="str">
        <f t="shared" si="15"/>
        <v>-</v>
      </c>
      <c r="G56" s="206" t="str">
        <f t="shared" si="15"/>
        <v>-</v>
      </c>
      <c r="H56" s="206" t="str">
        <f t="shared" si="15"/>
        <v>-</v>
      </c>
      <c r="I56" s="206" t="str">
        <f t="shared" si="15"/>
        <v>-</v>
      </c>
      <c r="J56" s="206">
        <f t="shared" si="15"/>
        <v>15</v>
      </c>
      <c r="K56" s="206">
        <f t="shared" si="15"/>
        <v>6</v>
      </c>
      <c r="L56" s="206" t="str">
        <f t="shared" si="15"/>
        <v>-</v>
      </c>
    </row>
    <row r="57" spans="1:12" s="114" customFormat="1" ht="13.5" customHeight="1" x14ac:dyDescent="0.2">
      <c r="A57" s="633"/>
      <c r="B57" s="279" t="s">
        <v>229</v>
      </c>
      <c r="C57" s="256">
        <v>200</v>
      </c>
      <c r="D57" s="256">
        <v>18</v>
      </c>
      <c r="E57" s="256">
        <v>3</v>
      </c>
      <c r="F57" s="256" t="s">
        <v>391</v>
      </c>
      <c r="G57" s="256" t="s">
        <v>391</v>
      </c>
      <c r="H57" s="256" t="s">
        <v>391</v>
      </c>
      <c r="I57" s="256" t="s">
        <v>391</v>
      </c>
      <c r="J57" s="256">
        <v>11</v>
      </c>
      <c r="K57" s="256">
        <v>4</v>
      </c>
      <c r="L57" s="256" t="s">
        <v>391</v>
      </c>
    </row>
    <row r="58" spans="1:12" s="114" customFormat="1" ht="13.5" customHeight="1" x14ac:dyDescent="0.2">
      <c r="A58" s="634"/>
      <c r="B58" s="277" t="s">
        <v>230</v>
      </c>
      <c r="C58" s="253">
        <v>196</v>
      </c>
      <c r="D58" s="253">
        <v>13</v>
      </c>
      <c r="E58" s="253">
        <v>7</v>
      </c>
      <c r="F58" s="253" t="s">
        <v>391</v>
      </c>
      <c r="G58" s="253" t="s">
        <v>391</v>
      </c>
      <c r="H58" s="253" t="s">
        <v>391</v>
      </c>
      <c r="I58" s="253" t="s">
        <v>391</v>
      </c>
      <c r="J58" s="253">
        <v>4</v>
      </c>
      <c r="K58" s="253">
        <v>2</v>
      </c>
      <c r="L58" s="253" t="s">
        <v>391</v>
      </c>
    </row>
    <row r="59" spans="1:12" s="114" customFormat="1" ht="13.5" customHeight="1" x14ac:dyDescent="0.2">
      <c r="A59" s="632" t="s">
        <v>384</v>
      </c>
      <c r="B59" s="275" t="s">
        <v>1</v>
      </c>
      <c r="C59" s="206">
        <f>IF(SUM(C60:C61)=0,"-",SUM(C60:C61))</f>
        <v>523</v>
      </c>
      <c r="D59" s="206">
        <f t="shared" ref="D59:L59" si="16">IF(SUM(D60:D61)=0,"-",SUM(D60:D61))</f>
        <v>45</v>
      </c>
      <c r="E59" s="206">
        <f t="shared" si="16"/>
        <v>8</v>
      </c>
      <c r="F59" s="206">
        <f t="shared" si="16"/>
        <v>2</v>
      </c>
      <c r="G59" s="206" t="str">
        <f t="shared" si="16"/>
        <v>-</v>
      </c>
      <c r="H59" s="206" t="str">
        <f t="shared" si="16"/>
        <v>-</v>
      </c>
      <c r="I59" s="206" t="str">
        <f t="shared" si="16"/>
        <v>-</v>
      </c>
      <c r="J59" s="206">
        <f t="shared" si="16"/>
        <v>11</v>
      </c>
      <c r="K59" s="206">
        <f t="shared" si="16"/>
        <v>24</v>
      </c>
      <c r="L59" s="206" t="str">
        <f t="shared" si="16"/>
        <v>-</v>
      </c>
    </row>
    <row r="60" spans="1:12" s="114" customFormat="1" ht="13.5" customHeight="1" x14ac:dyDescent="0.2">
      <c r="A60" s="633"/>
      <c r="B60" s="279" t="s">
        <v>229</v>
      </c>
      <c r="C60" s="256">
        <v>217</v>
      </c>
      <c r="D60" s="256">
        <v>27</v>
      </c>
      <c r="E60" s="256">
        <v>5</v>
      </c>
      <c r="F60" s="256">
        <v>1</v>
      </c>
      <c r="G60" s="256" t="s">
        <v>391</v>
      </c>
      <c r="H60" s="256" t="s">
        <v>391</v>
      </c>
      <c r="I60" s="256" t="s">
        <v>391</v>
      </c>
      <c r="J60" s="256">
        <v>8</v>
      </c>
      <c r="K60" s="256">
        <v>13</v>
      </c>
      <c r="L60" s="256" t="s">
        <v>391</v>
      </c>
    </row>
    <row r="61" spans="1:12" s="114" customFormat="1" ht="13.5" customHeight="1" x14ac:dyDescent="0.2">
      <c r="A61" s="634"/>
      <c r="B61" s="277" t="s">
        <v>230</v>
      </c>
      <c r="C61" s="253">
        <v>306</v>
      </c>
      <c r="D61" s="253">
        <v>18</v>
      </c>
      <c r="E61" s="253">
        <v>3</v>
      </c>
      <c r="F61" s="253">
        <v>1</v>
      </c>
      <c r="G61" s="253" t="s">
        <v>391</v>
      </c>
      <c r="H61" s="253" t="s">
        <v>391</v>
      </c>
      <c r="I61" s="253" t="s">
        <v>391</v>
      </c>
      <c r="J61" s="253">
        <v>3</v>
      </c>
      <c r="K61" s="253">
        <v>11</v>
      </c>
      <c r="L61" s="253" t="s">
        <v>391</v>
      </c>
    </row>
    <row r="62" spans="1:12" s="114" customFormat="1" ht="13.5" customHeight="1" x14ac:dyDescent="0.2">
      <c r="A62" s="632" t="s">
        <v>385</v>
      </c>
      <c r="B62" s="275" t="s">
        <v>1</v>
      </c>
      <c r="C62" s="206">
        <f>IF(SUM(C63:C64)=0,"-",SUM(C63:C64))</f>
        <v>267</v>
      </c>
      <c r="D62" s="206">
        <f t="shared" ref="D62:L62" si="17">IF(SUM(D63:D64)=0,"-",SUM(D63:D64))</f>
        <v>15</v>
      </c>
      <c r="E62" s="206">
        <f t="shared" si="17"/>
        <v>2</v>
      </c>
      <c r="F62" s="206">
        <f t="shared" si="17"/>
        <v>1</v>
      </c>
      <c r="G62" s="206" t="str">
        <f t="shared" si="17"/>
        <v>-</v>
      </c>
      <c r="H62" s="206" t="str">
        <f t="shared" si="17"/>
        <v>-</v>
      </c>
      <c r="I62" s="206" t="str">
        <f t="shared" si="17"/>
        <v>-</v>
      </c>
      <c r="J62" s="206">
        <f t="shared" si="17"/>
        <v>6</v>
      </c>
      <c r="K62" s="206">
        <f t="shared" si="17"/>
        <v>6</v>
      </c>
      <c r="L62" s="206" t="str">
        <f t="shared" si="17"/>
        <v>-</v>
      </c>
    </row>
    <row r="63" spans="1:12" s="114" customFormat="1" ht="13.5" customHeight="1" x14ac:dyDescent="0.2">
      <c r="A63" s="633"/>
      <c r="B63" s="279" t="s">
        <v>229</v>
      </c>
      <c r="C63" s="256">
        <v>114</v>
      </c>
      <c r="D63" s="256">
        <v>7</v>
      </c>
      <c r="E63" s="256" t="s">
        <v>391</v>
      </c>
      <c r="F63" s="256">
        <v>1</v>
      </c>
      <c r="G63" s="256" t="s">
        <v>391</v>
      </c>
      <c r="H63" s="256" t="s">
        <v>391</v>
      </c>
      <c r="I63" s="256" t="s">
        <v>391</v>
      </c>
      <c r="J63" s="256">
        <v>3</v>
      </c>
      <c r="K63" s="256">
        <v>3</v>
      </c>
      <c r="L63" s="256" t="s">
        <v>391</v>
      </c>
    </row>
    <row r="64" spans="1:12" s="114" customFormat="1" ht="13.5" customHeight="1" x14ac:dyDescent="0.2">
      <c r="A64" s="634"/>
      <c r="B64" s="277" t="s">
        <v>230</v>
      </c>
      <c r="C64" s="253">
        <v>153</v>
      </c>
      <c r="D64" s="253">
        <v>8</v>
      </c>
      <c r="E64" s="253">
        <v>2</v>
      </c>
      <c r="F64" s="253" t="s">
        <v>391</v>
      </c>
      <c r="G64" s="253" t="s">
        <v>391</v>
      </c>
      <c r="H64" s="253" t="s">
        <v>391</v>
      </c>
      <c r="I64" s="253" t="s">
        <v>391</v>
      </c>
      <c r="J64" s="253">
        <v>3</v>
      </c>
      <c r="K64" s="253">
        <v>3</v>
      </c>
      <c r="L64" s="253" t="s">
        <v>391</v>
      </c>
    </row>
    <row r="65" spans="1:12" s="114" customFormat="1" ht="13.5" customHeight="1" x14ac:dyDescent="0.2">
      <c r="A65" s="632" t="s">
        <v>386</v>
      </c>
      <c r="B65" s="275" t="s">
        <v>1</v>
      </c>
      <c r="C65" s="206">
        <f>IF(SUM(C66:C67)=0,"-",SUM(C66:C67))</f>
        <v>388</v>
      </c>
      <c r="D65" s="206">
        <f t="shared" ref="D65:L65" si="18">IF(SUM(D66:D67)=0,"-",SUM(D66:D67))</f>
        <v>19</v>
      </c>
      <c r="E65" s="206">
        <f t="shared" si="18"/>
        <v>4</v>
      </c>
      <c r="F65" s="206" t="str">
        <f t="shared" si="18"/>
        <v>-</v>
      </c>
      <c r="G65" s="206" t="str">
        <f t="shared" si="18"/>
        <v>-</v>
      </c>
      <c r="H65" s="206" t="str">
        <f t="shared" si="18"/>
        <v>-</v>
      </c>
      <c r="I65" s="206" t="str">
        <f t="shared" si="18"/>
        <v>-</v>
      </c>
      <c r="J65" s="206">
        <f t="shared" si="18"/>
        <v>12</v>
      </c>
      <c r="K65" s="206">
        <f t="shared" si="18"/>
        <v>3</v>
      </c>
      <c r="L65" s="206" t="str">
        <f t="shared" si="18"/>
        <v>-</v>
      </c>
    </row>
    <row r="66" spans="1:12" s="114" customFormat="1" ht="13.5" customHeight="1" x14ac:dyDescent="0.2">
      <c r="A66" s="633"/>
      <c r="B66" s="279" t="s">
        <v>229</v>
      </c>
      <c r="C66" s="256">
        <v>191</v>
      </c>
      <c r="D66" s="256">
        <v>9</v>
      </c>
      <c r="E66" s="256">
        <v>2</v>
      </c>
      <c r="F66" s="256" t="s">
        <v>391</v>
      </c>
      <c r="G66" s="256" t="s">
        <v>391</v>
      </c>
      <c r="H66" s="256" t="s">
        <v>391</v>
      </c>
      <c r="I66" s="256" t="s">
        <v>391</v>
      </c>
      <c r="J66" s="256">
        <v>5</v>
      </c>
      <c r="K66" s="256">
        <v>2</v>
      </c>
      <c r="L66" s="256" t="s">
        <v>391</v>
      </c>
    </row>
    <row r="67" spans="1:12" s="114" customFormat="1" ht="13.5" customHeight="1" x14ac:dyDescent="0.2">
      <c r="A67" s="634"/>
      <c r="B67" s="277" t="s">
        <v>230</v>
      </c>
      <c r="C67" s="253">
        <v>197</v>
      </c>
      <c r="D67" s="253">
        <v>10</v>
      </c>
      <c r="E67" s="253">
        <v>2</v>
      </c>
      <c r="F67" s="253" t="s">
        <v>391</v>
      </c>
      <c r="G67" s="253" t="s">
        <v>391</v>
      </c>
      <c r="H67" s="253" t="s">
        <v>391</v>
      </c>
      <c r="I67" s="253" t="s">
        <v>391</v>
      </c>
      <c r="J67" s="253">
        <v>7</v>
      </c>
      <c r="K67" s="253">
        <v>1</v>
      </c>
      <c r="L67" s="253" t="s">
        <v>391</v>
      </c>
    </row>
    <row r="68" spans="1:12" s="114" customFormat="1" ht="13.5" customHeight="1" x14ac:dyDescent="0.2">
      <c r="A68" s="632" t="s">
        <v>387</v>
      </c>
      <c r="B68" s="275" t="s">
        <v>1</v>
      </c>
      <c r="C68" s="206">
        <f>IF(SUM(C69:C70)=0,"-",SUM(C69:C70))</f>
        <v>400</v>
      </c>
      <c r="D68" s="206">
        <f t="shared" ref="D68:L68" si="19">IF(SUM(D69:D70)=0,"-",SUM(D69:D70))</f>
        <v>40</v>
      </c>
      <c r="E68" s="206">
        <f t="shared" si="19"/>
        <v>4</v>
      </c>
      <c r="F68" s="206" t="str">
        <f t="shared" si="19"/>
        <v>-</v>
      </c>
      <c r="G68" s="206" t="str">
        <f t="shared" si="19"/>
        <v>-</v>
      </c>
      <c r="H68" s="206" t="str">
        <f t="shared" si="19"/>
        <v>-</v>
      </c>
      <c r="I68" s="206" t="str">
        <f t="shared" si="19"/>
        <v>-</v>
      </c>
      <c r="J68" s="206">
        <f t="shared" si="19"/>
        <v>13</v>
      </c>
      <c r="K68" s="206">
        <f t="shared" si="19"/>
        <v>23</v>
      </c>
      <c r="L68" s="206" t="str">
        <f t="shared" si="19"/>
        <v>-</v>
      </c>
    </row>
    <row r="69" spans="1:12" s="114" customFormat="1" ht="13.5" customHeight="1" x14ac:dyDescent="0.2">
      <c r="A69" s="633"/>
      <c r="B69" s="279" t="s">
        <v>229</v>
      </c>
      <c r="C69" s="256">
        <v>186</v>
      </c>
      <c r="D69" s="256">
        <v>20</v>
      </c>
      <c r="E69" s="256">
        <v>1</v>
      </c>
      <c r="F69" s="256" t="s">
        <v>391</v>
      </c>
      <c r="G69" s="256" t="s">
        <v>391</v>
      </c>
      <c r="H69" s="256" t="s">
        <v>391</v>
      </c>
      <c r="I69" s="256" t="s">
        <v>391</v>
      </c>
      <c r="J69" s="256">
        <v>3</v>
      </c>
      <c r="K69" s="256">
        <v>16</v>
      </c>
      <c r="L69" s="256" t="s">
        <v>391</v>
      </c>
    </row>
    <row r="70" spans="1:12" s="114" customFormat="1" ht="13.5" customHeight="1" x14ac:dyDescent="0.2">
      <c r="A70" s="634"/>
      <c r="B70" s="277" t="s">
        <v>230</v>
      </c>
      <c r="C70" s="253">
        <v>214</v>
      </c>
      <c r="D70" s="253">
        <v>20</v>
      </c>
      <c r="E70" s="253">
        <v>3</v>
      </c>
      <c r="F70" s="253" t="s">
        <v>391</v>
      </c>
      <c r="G70" s="253" t="s">
        <v>391</v>
      </c>
      <c r="H70" s="253" t="s">
        <v>391</v>
      </c>
      <c r="I70" s="253" t="s">
        <v>391</v>
      </c>
      <c r="J70" s="253">
        <v>10</v>
      </c>
      <c r="K70" s="253">
        <v>7</v>
      </c>
      <c r="L70" s="253" t="s">
        <v>391</v>
      </c>
    </row>
    <row r="71" spans="1:12" s="113" customFormat="1" ht="12" customHeight="1" x14ac:dyDescent="0.2">
      <c r="A71" s="257" t="s">
        <v>299</v>
      </c>
      <c r="B71" s="257"/>
      <c r="C71" s="257"/>
      <c r="D71" s="116"/>
      <c r="E71" s="116"/>
    </row>
    <row r="72" spans="1:12" s="113" customFormat="1" ht="12" customHeight="1" x14ac:dyDescent="0.2">
      <c r="A72" s="257"/>
      <c r="B72" s="257"/>
      <c r="C72" s="257"/>
      <c r="D72" s="116"/>
      <c r="E72" s="116"/>
    </row>
    <row r="73" spans="1:12" s="113" customFormat="1" ht="12" customHeight="1" x14ac:dyDescent="0.2">
      <c r="A73" s="266"/>
      <c r="B73" s="266"/>
      <c r="C73" s="266"/>
    </row>
    <row r="74" spans="1:12" ht="12" customHeight="1" x14ac:dyDescent="0.2"/>
    <row r="75" spans="1:12" ht="12" customHeight="1" x14ac:dyDescent="0.2">
      <c r="D75" s="117"/>
      <c r="E75" s="110"/>
      <c r="F75" s="118"/>
    </row>
    <row r="76" spans="1:12" ht="12" customHeight="1" x14ac:dyDescent="0.2">
      <c r="D76" s="117"/>
      <c r="E76" s="110"/>
      <c r="F76" s="118"/>
    </row>
    <row r="77" spans="1:12" ht="12" customHeight="1" x14ac:dyDescent="0.2">
      <c r="D77" s="117"/>
      <c r="E77" s="110"/>
      <c r="F77" s="118"/>
    </row>
  </sheetData>
  <mergeCells count="36">
    <mergeCell ref="A29:A31"/>
    <mergeCell ref="A11:A13"/>
    <mergeCell ref="G6:G7"/>
    <mergeCell ref="E4:E7"/>
    <mergeCell ref="A8:A10"/>
    <mergeCell ref="A17:A19"/>
    <mergeCell ref="E3:J3"/>
    <mergeCell ref="K1:L1"/>
    <mergeCell ref="J4:J7"/>
    <mergeCell ref="I4:I7"/>
    <mergeCell ref="G5:H5"/>
    <mergeCell ref="A65:A67"/>
    <mergeCell ref="A68:A70"/>
    <mergeCell ref="L3:L7"/>
    <mergeCell ref="G4:H4"/>
    <mergeCell ref="F4:F7"/>
    <mergeCell ref="A2:B7"/>
    <mergeCell ref="C2:C7"/>
    <mergeCell ref="A56:A58"/>
    <mergeCell ref="A41:A43"/>
    <mergeCell ref="A14:A16"/>
    <mergeCell ref="A23:A25"/>
    <mergeCell ref="A26:A28"/>
    <mergeCell ref="A20:A22"/>
    <mergeCell ref="E2:L2"/>
    <mergeCell ref="D2:D7"/>
    <mergeCell ref="K3:K7"/>
    <mergeCell ref="A59:A61"/>
    <mergeCell ref="A62:A64"/>
    <mergeCell ref="A47:A49"/>
    <mergeCell ref="A50:A52"/>
    <mergeCell ref="A32:A34"/>
    <mergeCell ref="A44:A46"/>
    <mergeCell ref="A53:A55"/>
    <mergeCell ref="A35:A37"/>
    <mergeCell ref="A38:A40"/>
  </mergeCells>
  <phoneticPr fontId="2"/>
  <pageMargins left="0.78740157480314965" right="0.59055118110236227" top="0.78740157480314965" bottom="0.78740157480314965" header="0" footer="0"/>
  <pageSetup paperSize="9" scale="75" orientation="portrait" r:id="rId1"/>
  <headerFooter alignWithMargins="0"/>
  <rowBreaks count="3" manualBreakCount="3">
    <brk id="22160" min="188" max="40220" man="1"/>
    <brk id="26140" min="184" max="46680" man="1"/>
    <brk id="29988" min="180" max="5052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view="pageBreakPreview" zoomScale="90" zoomScaleNormal="75" zoomScaleSheetLayoutView="90" workbookViewId="0">
      <pane xSplit="2" ySplit="6" topLeftCell="C7" activePane="bottomRight" state="frozen"/>
      <selection pane="topRight" activeCell="C1" sqref="C1"/>
      <selection pane="bottomLeft" activeCell="A7" sqref="A7"/>
      <selection pane="bottomRight" activeCell="A2" sqref="A2:A5"/>
    </sheetView>
  </sheetViews>
  <sheetFormatPr defaultColWidth="9" defaultRowHeight="13" x14ac:dyDescent="0.2"/>
  <cols>
    <col min="1" max="1" width="11.36328125" style="102" customWidth="1"/>
    <col min="2" max="2" width="8" style="97" customWidth="1"/>
    <col min="3" max="3" width="10.90625" style="97" customWidth="1"/>
    <col min="4" max="6" width="10.6328125" style="97" customWidth="1"/>
    <col min="7" max="9" width="9.6328125" style="97" customWidth="1"/>
    <col min="10" max="15" width="8.26953125" style="97" customWidth="1"/>
    <col min="16" max="16384" width="9" style="97"/>
  </cols>
  <sheetData>
    <row r="1" spans="1:9" s="113" customFormat="1" ht="15" customHeight="1" x14ac:dyDescent="0.2">
      <c r="A1" s="414" t="s">
        <v>460</v>
      </c>
      <c r="B1" s="257"/>
      <c r="C1" s="116"/>
      <c r="I1" s="396" t="s">
        <v>446</v>
      </c>
    </row>
    <row r="2" spans="1:9" s="113" customFormat="1" ht="15" customHeight="1" x14ac:dyDescent="0.2">
      <c r="A2" s="691"/>
      <c r="B2" s="284"/>
      <c r="C2" s="635" t="s">
        <v>270</v>
      </c>
      <c r="D2" s="654" t="s">
        <v>349</v>
      </c>
      <c r="E2" s="655"/>
      <c r="F2" s="655"/>
      <c r="G2" s="655"/>
      <c r="H2" s="655"/>
      <c r="I2" s="656"/>
    </row>
    <row r="3" spans="1:9" s="113" customFormat="1" ht="10.5" customHeight="1" x14ac:dyDescent="0.2">
      <c r="A3" s="735"/>
      <c r="B3" s="310"/>
      <c r="C3" s="636"/>
      <c r="D3" s="736" t="s">
        <v>269</v>
      </c>
      <c r="E3" s="737"/>
      <c r="F3" s="737"/>
      <c r="G3" s="259"/>
      <c r="H3" s="259"/>
      <c r="I3" s="260"/>
    </row>
    <row r="4" spans="1:9" s="113" customFormat="1" ht="15" customHeight="1" x14ac:dyDescent="0.2">
      <c r="A4" s="735"/>
      <c r="B4" s="310"/>
      <c r="C4" s="636"/>
      <c r="D4" s="738"/>
      <c r="E4" s="739"/>
      <c r="F4" s="739"/>
      <c r="G4" s="643" t="s">
        <v>277</v>
      </c>
      <c r="H4" s="643"/>
      <c r="I4" s="643"/>
    </row>
    <row r="5" spans="1:9" s="132" customFormat="1" ht="19.5" customHeight="1" x14ac:dyDescent="0.2">
      <c r="A5" s="735"/>
      <c r="B5" s="310"/>
      <c r="C5" s="636"/>
      <c r="D5" s="258" t="s">
        <v>256</v>
      </c>
      <c r="E5" s="128" t="s">
        <v>257</v>
      </c>
      <c r="F5" s="258" t="s">
        <v>179</v>
      </c>
      <c r="G5" s="258" t="s">
        <v>256</v>
      </c>
      <c r="H5" s="128" t="s">
        <v>257</v>
      </c>
      <c r="I5" s="258" t="s">
        <v>179</v>
      </c>
    </row>
    <row r="6" spans="1:9" s="113" customFormat="1" ht="16.5" customHeight="1" x14ac:dyDescent="0.2">
      <c r="A6" s="311" t="s">
        <v>178</v>
      </c>
      <c r="B6" s="264" t="s">
        <v>1</v>
      </c>
      <c r="C6" s="425">
        <v>2412181</v>
      </c>
      <c r="D6" s="425">
        <v>42864</v>
      </c>
      <c r="E6" s="425">
        <v>130937</v>
      </c>
      <c r="F6" s="425">
        <f>IF(SUM(D6:E6)=0,"-",SUM(D6:E6))</f>
        <v>173801</v>
      </c>
      <c r="G6" s="425">
        <v>9773</v>
      </c>
      <c r="H6" s="425">
        <v>12931</v>
      </c>
      <c r="I6" s="425">
        <f t="shared" ref="I6:I26" si="0">IF(SUM(G6:H6)=0,"-",SUM(G6:H6))</f>
        <v>22704</v>
      </c>
    </row>
    <row r="7" spans="1:9" s="114" customFormat="1" x14ac:dyDescent="0.2">
      <c r="A7" s="473" t="s">
        <v>388</v>
      </c>
      <c r="B7" s="474" t="s">
        <v>1</v>
      </c>
      <c r="C7" s="475">
        <f>IF(SUM(C8:C26)=0,"-",SUM(C8:C26))</f>
        <v>150038</v>
      </c>
      <c r="D7" s="475">
        <f>IF(SUM(D8:D26)=0,"-",SUM(D8:D26))</f>
        <v>3981</v>
      </c>
      <c r="E7" s="475">
        <f>IF(SUM(E8:E26)=0,"-",SUM(E8:E26))</f>
        <v>6605</v>
      </c>
      <c r="F7" s="475">
        <f t="shared" ref="F7:F26" si="1">IF(SUM(D7:E7)=0,"-",SUM(D7:E7))</f>
        <v>10586</v>
      </c>
      <c r="G7" s="475">
        <f>IF(SUM(G8:G26)=0,"-",SUM(G8:G26))</f>
        <v>325</v>
      </c>
      <c r="H7" s="475">
        <f>IF(SUM(H8:H26)=0,"-",SUM(H8:H26))</f>
        <v>251</v>
      </c>
      <c r="I7" s="475">
        <f t="shared" si="0"/>
        <v>576</v>
      </c>
    </row>
    <row r="8" spans="1:9" s="113" customFormat="1" x14ac:dyDescent="0.2">
      <c r="A8" s="312" t="s">
        <v>370</v>
      </c>
      <c r="B8" s="265" t="s">
        <v>1</v>
      </c>
      <c r="C8" s="88">
        <v>74025</v>
      </c>
      <c r="D8" s="88">
        <v>1163</v>
      </c>
      <c r="E8" s="88">
        <v>3853</v>
      </c>
      <c r="F8" s="130">
        <f t="shared" si="1"/>
        <v>5016</v>
      </c>
      <c r="G8" s="88" t="s">
        <v>391</v>
      </c>
      <c r="H8" s="88" t="s">
        <v>391</v>
      </c>
      <c r="I8" s="130" t="str">
        <f t="shared" si="0"/>
        <v>-</v>
      </c>
    </row>
    <row r="9" spans="1:9" s="113" customFormat="1" x14ac:dyDescent="0.2">
      <c r="A9" s="312" t="s">
        <v>371</v>
      </c>
      <c r="B9" s="265" t="s">
        <v>1</v>
      </c>
      <c r="C9" s="88">
        <v>19369</v>
      </c>
      <c r="D9" s="88">
        <v>453</v>
      </c>
      <c r="E9" s="88">
        <v>1127</v>
      </c>
      <c r="F9" s="130">
        <f t="shared" si="1"/>
        <v>1580</v>
      </c>
      <c r="G9" s="88">
        <v>10</v>
      </c>
      <c r="H9" s="88">
        <v>1</v>
      </c>
      <c r="I9" s="130">
        <f t="shared" si="0"/>
        <v>11</v>
      </c>
    </row>
    <row r="10" spans="1:9" s="113" customFormat="1" x14ac:dyDescent="0.2">
      <c r="A10" s="312" t="s">
        <v>372</v>
      </c>
      <c r="B10" s="265" t="s">
        <v>1</v>
      </c>
      <c r="C10" s="88">
        <v>2674</v>
      </c>
      <c r="D10" s="88">
        <v>103</v>
      </c>
      <c r="E10" s="88">
        <v>87</v>
      </c>
      <c r="F10" s="130">
        <f t="shared" si="1"/>
        <v>190</v>
      </c>
      <c r="G10" s="88">
        <v>22</v>
      </c>
      <c r="H10" s="88" t="s">
        <v>391</v>
      </c>
      <c r="I10" s="130">
        <f t="shared" si="0"/>
        <v>22</v>
      </c>
    </row>
    <row r="11" spans="1:9" s="113" customFormat="1" x14ac:dyDescent="0.2">
      <c r="A11" s="312" t="s">
        <v>373</v>
      </c>
      <c r="B11" s="265" t="s">
        <v>1</v>
      </c>
      <c r="C11" s="88">
        <v>2178</v>
      </c>
      <c r="D11" s="88">
        <v>186</v>
      </c>
      <c r="E11" s="88">
        <v>81</v>
      </c>
      <c r="F11" s="130">
        <f t="shared" si="1"/>
        <v>267</v>
      </c>
      <c r="G11" s="88" t="s">
        <v>391</v>
      </c>
      <c r="H11" s="88" t="s">
        <v>391</v>
      </c>
      <c r="I11" s="130" t="str">
        <f t="shared" si="0"/>
        <v>-</v>
      </c>
    </row>
    <row r="12" spans="1:9" s="113" customFormat="1" x14ac:dyDescent="0.2">
      <c r="A12" s="312" t="s">
        <v>374</v>
      </c>
      <c r="B12" s="265" t="s">
        <v>1</v>
      </c>
      <c r="C12" s="88">
        <v>2258</v>
      </c>
      <c r="D12" s="88">
        <v>149</v>
      </c>
      <c r="E12" s="88" t="s">
        <v>391</v>
      </c>
      <c r="F12" s="130">
        <f t="shared" si="1"/>
        <v>149</v>
      </c>
      <c r="G12" s="88">
        <v>62</v>
      </c>
      <c r="H12" s="88" t="s">
        <v>391</v>
      </c>
      <c r="I12" s="130">
        <f t="shared" si="0"/>
        <v>62</v>
      </c>
    </row>
    <row r="13" spans="1:9" s="113" customFormat="1" x14ac:dyDescent="0.2">
      <c r="A13" s="312" t="s">
        <v>375</v>
      </c>
      <c r="B13" s="265" t="s">
        <v>1</v>
      </c>
      <c r="C13" s="88">
        <v>2737</v>
      </c>
      <c r="D13" s="88">
        <v>129</v>
      </c>
      <c r="E13" s="88">
        <v>32</v>
      </c>
      <c r="F13" s="130">
        <f t="shared" si="1"/>
        <v>161</v>
      </c>
      <c r="G13" s="88" t="s">
        <v>391</v>
      </c>
      <c r="H13" s="88" t="s">
        <v>391</v>
      </c>
      <c r="I13" s="130" t="str">
        <f t="shared" si="0"/>
        <v>-</v>
      </c>
    </row>
    <row r="14" spans="1:9" s="113" customFormat="1" x14ac:dyDescent="0.2">
      <c r="A14" s="312" t="s">
        <v>376</v>
      </c>
      <c r="B14" s="265" t="s">
        <v>1</v>
      </c>
      <c r="C14" s="88">
        <v>4271</v>
      </c>
      <c r="D14" s="88">
        <v>109</v>
      </c>
      <c r="E14" s="88">
        <v>87</v>
      </c>
      <c r="F14" s="130">
        <f t="shared" si="1"/>
        <v>196</v>
      </c>
      <c r="G14" s="88">
        <v>19</v>
      </c>
      <c r="H14" s="88">
        <v>16</v>
      </c>
      <c r="I14" s="130">
        <f t="shared" si="0"/>
        <v>35</v>
      </c>
    </row>
    <row r="15" spans="1:9" s="113" customFormat="1" x14ac:dyDescent="0.2">
      <c r="A15" s="312" t="s">
        <v>377</v>
      </c>
      <c r="B15" s="265" t="s">
        <v>1</v>
      </c>
      <c r="C15" s="88">
        <v>7892</v>
      </c>
      <c r="D15" s="88">
        <v>475</v>
      </c>
      <c r="E15" s="88" t="s">
        <v>391</v>
      </c>
      <c r="F15" s="130">
        <f t="shared" si="1"/>
        <v>475</v>
      </c>
      <c r="G15" s="88">
        <v>8</v>
      </c>
      <c r="H15" s="88" t="s">
        <v>391</v>
      </c>
      <c r="I15" s="130">
        <f t="shared" si="0"/>
        <v>8</v>
      </c>
    </row>
    <row r="16" spans="1:9" s="113" customFormat="1" x14ac:dyDescent="0.2">
      <c r="A16" s="312" t="s">
        <v>389</v>
      </c>
      <c r="B16" s="265" t="s">
        <v>1</v>
      </c>
      <c r="C16" s="88">
        <v>1697</v>
      </c>
      <c r="D16" s="88">
        <v>45</v>
      </c>
      <c r="E16" s="88">
        <v>35</v>
      </c>
      <c r="F16" s="130">
        <f t="shared" si="1"/>
        <v>80</v>
      </c>
      <c r="G16" s="88" t="s">
        <v>391</v>
      </c>
      <c r="H16" s="88" t="s">
        <v>391</v>
      </c>
      <c r="I16" s="130" t="str">
        <f t="shared" si="0"/>
        <v>-</v>
      </c>
    </row>
    <row r="17" spans="1:9" s="113" customFormat="1" x14ac:dyDescent="0.2">
      <c r="A17" s="312" t="s">
        <v>390</v>
      </c>
      <c r="B17" s="265" t="s">
        <v>1</v>
      </c>
      <c r="C17" s="88">
        <v>1353</v>
      </c>
      <c r="D17" s="88">
        <v>36</v>
      </c>
      <c r="E17" s="88">
        <v>76</v>
      </c>
      <c r="F17" s="130">
        <f t="shared" si="1"/>
        <v>112</v>
      </c>
      <c r="G17" s="88">
        <v>2</v>
      </c>
      <c r="H17" s="88">
        <v>53</v>
      </c>
      <c r="I17" s="130">
        <f t="shared" si="0"/>
        <v>55</v>
      </c>
    </row>
    <row r="18" spans="1:9" s="113" customFormat="1" x14ac:dyDescent="0.2">
      <c r="A18" s="312" t="s">
        <v>379</v>
      </c>
      <c r="B18" s="265" t="s">
        <v>1</v>
      </c>
      <c r="C18" s="88">
        <v>2444</v>
      </c>
      <c r="D18" s="88">
        <v>113</v>
      </c>
      <c r="E18" s="88">
        <v>50</v>
      </c>
      <c r="F18" s="130">
        <f t="shared" si="1"/>
        <v>163</v>
      </c>
      <c r="G18" s="88">
        <v>54</v>
      </c>
      <c r="H18" s="88">
        <v>21</v>
      </c>
      <c r="I18" s="130">
        <f t="shared" si="0"/>
        <v>75</v>
      </c>
    </row>
    <row r="19" spans="1:9" s="113" customFormat="1" x14ac:dyDescent="0.2">
      <c r="A19" s="312" t="s">
        <v>380</v>
      </c>
      <c r="B19" s="265" t="s">
        <v>1</v>
      </c>
      <c r="C19" s="88">
        <v>3114</v>
      </c>
      <c r="D19" s="88">
        <v>95</v>
      </c>
      <c r="E19" s="88">
        <v>64</v>
      </c>
      <c r="F19" s="130">
        <f t="shared" si="1"/>
        <v>159</v>
      </c>
      <c r="G19" s="88">
        <v>4</v>
      </c>
      <c r="H19" s="88">
        <v>1</v>
      </c>
      <c r="I19" s="130">
        <f t="shared" si="0"/>
        <v>5</v>
      </c>
    </row>
    <row r="20" spans="1:9" s="113" customFormat="1" x14ac:dyDescent="0.2">
      <c r="A20" s="312" t="s">
        <v>381</v>
      </c>
      <c r="B20" s="265" t="s">
        <v>1</v>
      </c>
      <c r="C20" s="88">
        <v>11730</v>
      </c>
      <c r="D20" s="88">
        <v>313</v>
      </c>
      <c r="E20" s="88">
        <v>718</v>
      </c>
      <c r="F20" s="130">
        <f t="shared" si="1"/>
        <v>1031</v>
      </c>
      <c r="G20" s="88">
        <v>3</v>
      </c>
      <c r="H20" s="88">
        <v>74</v>
      </c>
      <c r="I20" s="130">
        <f t="shared" si="0"/>
        <v>77</v>
      </c>
    </row>
    <row r="21" spans="1:9" s="113" customFormat="1" x14ac:dyDescent="0.2">
      <c r="A21" s="312" t="s">
        <v>382</v>
      </c>
      <c r="B21" s="265" t="s">
        <v>1</v>
      </c>
      <c r="C21" s="88">
        <v>3229</v>
      </c>
      <c r="D21" s="88">
        <v>174</v>
      </c>
      <c r="E21" s="88">
        <v>49</v>
      </c>
      <c r="F21" s="130">
        <f t="shared" si="1"/>
        <v>223</v>
      </c>
      <c r="G21" s="88">
        <v>24</v>
      </c>
      <c r="H21" s="88">
        <v>9</v>
      </c>
      <c r="I21" s="130">
        <f t="shared" si="0"/>
        <v>33</v>
      </c>
    </row>
    <row r="22" spans="1:9" s="113" customFormat="1" x14ac:dyDescent="0.2">
      <c r="A22" s="312" t="s">
        <v>383</v>
      </c>
      <c r="B22" s="265" t="s">
        <v>1</v>
      </c>
      <c r="C22" s="88">
        <v>1472</v>
      </c>
      <c r="D22" s="88">
        <v>84</v>
      </c>
      <c r="E22" s="88">
        <v>87</v>
      </c>
      <c r="F22" s="130">
        <f t="shared" si="1"/>
        <v>171</v>
      </c>
      <c r="G22" s="88">
        <v>49</v>
      </c>
      <c r="H22" s="88">
        <v>20</v>
      </c>
      <c r="I22" s="130">
        <f t="shared" si="0"/>
        <v>69</v>
      </c>
    </row>
    <row r="23" spans="1:9" s="113" customFormat="1" x14ac:dyDescent="0.2">
      <c r="A23" s="312" t="s">
        <v>384</v>
      </c>
      <c r="B23" s="265" t="s">
        <v>1</v>
      </c>
      <c r="C23" s="88">
        <v>3244</v>
      </c>
      <c r="D23" s="88">
        <v>89</v>
      </c>
      <c r="E23" s="88">
        <v>151</v>
      </c>
      <c r="F23" s="130">
        <f t="shared" si="1"/>
        <v>240</v>
      </c>
      <c r="G23" s="88">
        <v>43</v>
      </c>
      <c r="H23" s="88">
        <v>56</v>
      </c>
      <c r="I23" s="130">
        <f t="shared" si="0"/>
        <v>99</v>
      </c>
    </row>
    <row r="24" spans="1:9" s="113" customFormat="1" x14ac:dyDescent="0.2">
      <c r="A24" s="312" t="s">
        <v>385</v>
      </c>
      <c r="B24" s="265" t="s">
        <v>1</v>
      </c>
      <c r="C24" s="88">
        <v>3081</v>
      </c>
      <c r="D24" s="88">
        <v>79</v>
      </c>
      <c r="E24" s="88">
        <v>61</v>
      </c>
      <c r="F24" s="130">
        <f t="shared" si="1"/>
        <v>140</v>
      </c>
      <c r="G24" s="88">
        <v>24</v>
      </c>
      <c r="H24" s="88" t="s">
        <v>471</v>
      </c>
      <c r="I24" s="130">
        <f t="shared" si="0"/>
        <v>24</v>
      </c>
    </row>
    <row r="25" spans="1:9" s="113" customFormat="1" x14ac:dyDescent="0.2">
      <c r="A25" s="312" t="s">
        <v>386</v>
      </c>
      <c r="B25" s="265" t="s">
        <v>1</v>
      </c>
      <c r="C25" s="88">
        <v>1032</v>
      </c>
      <c r="D25" s="88">
        <v>89</v>
      </c>
      <c r="E25" s="88">
        <v>10</v>
      </c>
      <c r="F25" s="130">
        <f t="shared" si="1"/>
        <v>99</v>
      </c>
      <c r="G25" s="88">
        <v>1</v>
      </c>
      <c r="H25" s="88" t="s">
        <v>391</v>
      </c>
      <c r="I25" s="130">
        <f t="shared" si="0"/>
        <v>1</v>
      </c>
    </row>
    <row r="26" spans="1:9" s="113" customFormat="1" x14ac:dyDescent="0.2">
      <c r="A26" s="312" t="s">
        <v>387</v>
      </c>
      <c r="B26" s="265" t="s">
        <v>1</v>
      </c>
      <c r="C26" s="88">
        <v>2238</v>
      </c>
      <c r="D26" s="88">
        <v>97</v>
      </c>
      <c r="E26" s="88">
        <v>37</v>
      </c>
      <c r="F26" s="130">
        <f t="shared" si="1"/>
        <v>134</v>
      </c>
      <c r="G26" s="88" t="s">
        <v>391</v>
      </c>
      <c r="H26" s="88" t="s">
        <v>391</v>
      </c>
      <c r="I26" s="130" t="str">
        <f t="shared" si="0"/>
        <v>-</v>
      </c>
    </row>
    <row r="27" spans="1:9" s="113" customFormat="1" x14ac:dyDescent="0.2">
      <c r="A27" s="378" t="s">
        <v>299</v>
      </c>
      <c r="B27" s="257"/>
      <c r="C27" s="116"/>
      <c r="D27" s="116"/>
      <c r="E27" s="116"/>
      <c r="F27" s="116"/>
    </row>
    <row r="28" spans="1:9" s="113" customFormat="1" x14ac:dyDescent="0.2">
      <c r="A28" s="732"/>
      <c r="B28" s="733"/>
      <c r="C28" s="733"/>
      <c r="D28" s="733"/>
      <c r="E28" s="733"/>
      <c r="F28" s="733"/>
      <c r="G28" s="733"/>
      <c r="H28" s="733"/>
      <c r="I28" s="733"/>
    </row>
    <row r="29" spans="1:9" s="113" customFormat="1" x14ac:dyDescent="0.2">
      <c r="A29" s="379"/>
      <c r="B29" s="266"/>
      <c r="C29" s="116"/>
      <c r="D29" s="116"/>
      <c r="E29" s="116"/>
      <c r="F29" s="116"/>
      <c r="G29" s="116"/>
      <c r="H29" s="116"/>
      <c r="I29" s="116"/>
    </row>
    <row r="30" spans="1:9" s="113" customFormat="1" x14ac:dyDescent="0.2">
      <c r="A30" s="133"/>
      <c r="B30" s="133"/>
      <c r="C30" s="116"/>
      <c r="D30" s="116"/>
      <c r="E30" s="116"/>
      <c r="F30" s="116"/>
      <c r="G30" s="116"/>
      <c r="H30" s="116"/>
      <c r="I30" s="116"/>
    </row>
    <row r="31" spans="1:9" x14ac:dyDescent="0.2">
      <c r="B31" s="101"/>
      <c r="C31" s="102"/>
      <c r="D31" s="102"/>
      <c r="E31" s="102"/>
    </row>
    <row r="32" spans="1:9" s="100" customFormat="1" ht="12" customHeight="1" x14ac:dyDescent="0.2">
      <c r="A32" s="652"/>
      <c r="B32" s="734"/>
      <c r="C32" s="734"/>
      <c r="D32" s="734"/>
      <c r="E32" s="734"/>
      <c r="F32" s="734"/>
      <c r="G32" s="734"/>
      <c r="H32" s="734"/>
      <c r="I32" s="734"/>
    </row>
    <row r="33" spans="2:5" x14ac:dyDescent="0.2">
      <c r="B33" s="102"/>
      <c r="C33" s="102"/>
      <c r="D33" s="102"/>
      <c r="E33" s="102"/>
    </row>
    <row r="34" spans="2:5" x14ac:dyDescent="0.2">
      <c r="B34" s="102"/>
    </row>
    <row r="35" spans="2:5" x14ac:dyDescent="0.2">
      <c r="B35" s="102"/>
    </row>
    <row r="36" spans="2:5" x14ac:dyDescent="0.2">
      <c r="B36" s="102"/>
    </row>
    <row r="37" spans="2:5" x14ac:dyDescent="0.2">
      <c r="B37" s="102"/>
    </row>
    <row r="38" spans="2:5" x14ac:dyDescent="0.2">
      <c r="B38" s="102"/>
    </row>
  </sheetData>
  <mergeCells count="7">
    <mergeCell ref="A28:I28"/>
    <mergeCell ref="C2:C5"/>
    <mergeCell ref="A32:I32"/>
    <mergeCell ref="D2:I2"/>
    <mergeCell ref="A2:A5"/>
    <mergeCell ref="D3:F4"/>
    <mergeCell ref="G4:I4"/>
  </mergeCells>
  <phoneticPr fontId="2"/>
  <pageMargins left="0.78740157480314965" right="0.78740157480314965" top="0.78740157480314965" bottom="0.78740157480314965" header="0" footer="0"/>
  <pageSetup paperSize="9" orientation="landscape" r:id="rId1"/>
  <headerFooter alignWithMargins="0"/>
  <rowBreaks count="3" manualBreakCount="3">
    <brk id="35805" min="227" max="54353" man="1"/>
    <brk id="36255" min="223" max="57901" man="1"/>
    <brk id="36513" min="219" max="5803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view="pageBreakPreview" zoomScale="90" zoomScaleNormal="75" zoomScaleSheetLayoutView="90" workbookViewId="0">
      <pane xSplit="2" ySplit="7" topLeftCell="C8" activePane="bottomRight" state="frozen"/>
      <selection pane="topRight" activeCell="C1" sqref="C1"/>
      <selection pane="bottomLeft" activeCell="A23" sqref="A23"/>
      <selection pane="bottomRight" activeCell="A2" sqref="A2:A5"/>
    </sheetView>
  </sheetViews>
  <sheetFormatPr defaultColWidth="9" defaultRowHeight="13" x14ac:dyDescent="0.2"/>
  <cols>
    <col min="1" max="1" width="11.08984375" style="90" customWidth="1"/>
    <col min="2" max="2" width="12.6328125" style="85" customWidth="1"/>
    <col min="3" max="3" width="12.6328125" style="91" customWidth="1"/>
    <col min="4" max="4" width="12.6328125" style="85" customWidth="1"/>
    <col min="5" max="5" width="12.6328125" style="91" customWidth="1"/>
    <col min="6" max="6" width="10.08984375" style="85" customWidth="1"/>
    <col min="7" max="7" width="1.7265625" style="85" customWidth="1"/>
    <col min="8" max="8" width="1.6328125" style="85" customWidth="1"/>
    <col min="9" max="13" width="8.26953125" style="85" customWidth="1"/>
    <col min="14" max="16384" width="9" style="85"/>
  </cols>
  <sheetData>
    <row r="1" spans="1:11" ht="15.75" customHeight="1" x14ac:dyDescent="0.2">
      <c r="A1" s="172" t="s">
        <v>347</v>
      </c>
      <c r="B1" s="172"/>
      <c r="C1" s="112"/>
      <c r="D1" s="315"/>
      <c r="E1" s="144"/>
      <c r="F1" s="396" t="s">
        <v>446</v>
      </c>
    </row>
    <row r="2" spans="1:11" ht="16.5" customHeight="1" x14ac:dyDescent="0.2">
      <c r="A2" s="682"/>
      <c r="B2" s="708" t="s">
        <v>336</v>
      </c>
      <c r="C2" s="519"/>
      <c r="D2" s="519"/>
      <c r="E2" s="519"/>
      <c r="F2" s="520"/>
    </row>
    <row r="3" spans="1:11" ht="13" customHeight="1" thickBot="1" x14ac:dyDescent="0.25">
      <c r="A3" s="683"/>
      <c r="B3" s="752" t="s">
        <v>270</v>
      </c>
      <c r="C3" s="754" t="s">
        <v>340</v>
      </c>
      <c r="D3" s="754" t="s">
        <v>341</v>
      </c>
      <c r="E3" s="754" t="s">
        <v>342</v>
      </c>
      <c r="F3" s="756" t="s">
        <v>332</v>
      </c>
    </row>
    <row r="4" spans="1:11" ht="13" customHeight="1" x14ac:dyDescent="0.2">
      <c r="A4" s="683"/>
      <c r="B4" s="753"/>
      <c r="C4" s="755"/>
      <c r="D4" s="755"/>
      <c r="E4" s="755"/>
      <c r="F4" s="757"/>
      <c r="I4" s="740" t="s">
        <v>369</v>
      </c>
      <c r="J4" s="741"/>
      <c r="K4" s="742"/>
    </row>
    <row r="5" spans="1:11" s="87" customFormat="1" ht="13" customHeight="1" x14ac:dyDescent="0.2">
      <c r="A5" s="684"/>
      <c r="B5" s="316" t="s">
        <v>333</v>
      </c>
      <c r="C5" s="317" t="s">
        <v>334</v>
      </c>
      <c r="D5" s="317" t="s">
        <v>338</v>
      </c>
      <c r="E5" s="318" t="s">
        <v>339</v>
      </c>
      <c r="F5" s="316" t="s">
        <v>430</v>
      </c>
      <c r="I5" s="743"/>
      <c r="J5" s="744"/>
      <c r="K5" s="745"/>
    </row>
    <row r="6" spans="1:11" ht="16" customHeight="1" x14ac:dyDescent="0.2">
      <c r="A6" s="319" t="s">
        <v>178</v>
      </c>
      <c r="B6" s="320">
        <v>1724702</v>
      </c>
      <c r="C6" s="320">
        <v>152935</v>
      </c>
      <c r="D6" s="320">
        <v>139430</v>
      </c>
      <c r="E6" s="320">
        <v>19651</v>
      </c>
      <c r="F6" s="301">
        <v>15.812238867931969</v>
      </c>
      <c r="I6" s="743"/>
      <c r="J6" s="744"/>
      <c r="K6" s="745"/>
    </row>
    <row r="7" spans="1:11" s="86" customFormat="1" ht="16" customHeight="1" x14ac:dyDescent="0.2">
      <c r="A7" s="466" t="s">
        <v>388</v>
      </c>
      <c r="B7" s="467">
        <f>SUM(B8:B26)</f>
        <v>106433</v>
      </c>
      <c r="C7" s="467">
        <f>SUM(C8:C26)</f>
        <v>9292</v>
      </c>
      <c r="D7" s="476">
        <f>SUM(D8:D26)</f>
        <v>8714</v>
      </c>
      <c r="E7" s="467">
        <f>SUM(E8:E26)</f>
        <v>496</v>
      </c>
      <c r="F7" s="477">
        <v>16.451664427386241</v>
      </c>
      <c r="I7" s="743"/>
      <c r="J7" s="744"/>
      <c r="K7" s="745"/>
    </row>
    <row r="8" spans="1:11" ht="16" customHeight="1" x14ac:dyDescent="0.2">
      <c r="A8" s="154" t="s">
        <v>370</v>
      </c>
      <c r="B8" s="108">
        <v>54708</v>
      </c>
      <c r="C8" s="109">
        <v>4363</v>
      </c>
      <c r="D8" s="107">
        <v>4301</v>
      </c>
      <c r="E8" s="382" t="s">
        <v>463</v>
      </c>
      <c r="F8" s="302">
        <v>15.836806317174821</v>
      </c>
      <c r="G8" s="91"/>
      <c r="H8" s="91"/>
      <c r="I8" s="743"/>
      <c r="J8" s="744"/>
      <c r="K8" s="745"/>
    </row>
    <row r="9" spans="1:11" ht="16" customHeight="1" thickBot="1" x14ac:dyDescent="0.25">
      <c r="A9" s="154" t="s">
        <v>371</v>
      </c>
      <c r="B9" s="108">
        <v>14164</v>
      </c>
      <c r="C9" s="109">
        <v>1435</v>
      </c>
      <c r="D9" s="107">
        <v>1190</v>
      </c>
      <c r="E9" s="109">
        <v>9</v>
      </c>
      <c r="F9" s="302">
        <v>18.469358938153064</v>
      </c>
      <c r="I9" s="746"/>
      <c r="J9" s="747"/>
      <c r="K9" s="748"/>
    </row>
    <row r="10" spans="1:11" ht="16" customHeight="1" x14ac:dyDescent="0.2">
      <c r="A10" s="154" t="s">
        <v>372</v>
      </c>
      <c r="B10" s="108">
        <v>1809</v>
      </c>
      <c r="C10" s="109">
        <v>172</v>
      </c>
      <c r="D10" s="107">
        <v>190</v>
      </c>
      <c r="E10" s="382">
        <v>22</v>
      </c>
      <c r="F10" s="302">
        <v>18.794914317302378</v>
      </c>
    </row>
    <row r="11" spans="1:11" ht="16" customHeight="1" x14ac:dyDescent="0.2">
      <c r="A11" s="154" t="s">
        <v>373</v>
      </c>
      <c r="B11" s="108">
        <v>1404</v>
      </c>
      <c r="C11" s="109">
        <v>247</v>
      </c>
      <c r="D11" s="107">
        <v>176</v>
      </c>
      <c r="E11" s="382" t="s">
        <v>463</v>
      </c>
      <c r="F11" s="302">
        <v>30.128205128205128</v>
      </c>
      <c r="G11" s="91"/>
      <c r="H11" s="91"/>
      <c r="J11" s="91"/>
    </row>
    <row r="12" spans="1:11" ht="16" customHeight="1" x14ac:dyDescent="0.2">
      <c r="A12" s="154" t="s">
        <v>374</v>
      </c>
      <c r="B12" s="108">
        <v>1602</v>
      </c>
      <c r="C12" s="109">
        <v>131</v>
      </c>
      <c r="D12" s="107">
        <v>131</v>
      </c>
      <c r="E12" s="109">
        <v>54</v>
      </c>
      <c r="F12" s="302">
        <v>12.983770287141075</v>
      </c>
    </row>
    <row r="13" spans="1:11" ht="16" customHeight="1" x14ac:dyDescent="0.2">
      <c r="A13" s="154" t="s">
        <v>375</v>
      </c>
      <c r="B13" s="108">
        <v>1768</v>
      </c>
      <c r="C13" s="109">
        <v>132</v>
      </c>
      <c r="D13" s="107">
        <v>92</v>
      </c>
      <c r="E13" s="382" t="s">
        <v>463</v>
      </c>
      <c r="F13" s="302">
        <v>12.669683257918551</v>
      </c>
    </row>
    <row r="14" spans="1:11" ht="16" customHeight="1" x14ac:dyDescent="0.2">
      <c r="A14" s="154" t="s">
        <v>376</v>
      </c>
      <c r="B14" s="108">
        <v>2719</v>
      </c>
      <c r="C14" s="109">
        <v>180</v>
      </c>
      <c r="D14" s="107">
        <v>160</v>
      </c>
      <c r="E14" s="109">
        <v>32</v>
      </c>
      <c r="F14" s="302">
        <v>11.327694005148951</v>
      </c>
      <c r="G14" s="91"/>
      <c r="H14" s="91"/>
      <c r="J14" s="91"/>
    </row>
    <row r="15" spans="1:11" ht="16" customHeight="1" x14ac:dyDescent="0.2">
      <c r="A15" s="154" t="s">
        <v>377</v>
      </c>
      <c r="B15" s="108">
        <v>5629</v>
      </c>
      <c r="C15" s="109">
        <v>413</v>
      </c>
      <c r="D15" s="107">
        <v>439</v>
      </c>
      <c r="E15" s="109">
        <v>8</v>
      </c>
      <c r="F15" s="302">
        <v>14.993782199324922</v>
      </c>
    </row>
    <row r="16" spans="1:11" ht="16" customHeight="1" x14ac:dyDescent="0.2">
      <c r="A16" s="154" t="s">
        <v>389</v>
      </c>
      <c r="B16" s="108">
        <v>1164</v>
      </c>
      <c r="C16" s="109">
        <v>62</v>
      </c>
      <c r="D16" s="107">
        <v>67</v>
      </c>
      <c r="E16" s="382" t="s">
        <v>463</v>
      </c>
      <c r="F16" s="302">
        <v>11.082474226804123</v>
      </c>
    </row>
    <row r="17" spans="1:10" ht="16" customHeight="1" x14ac:dyDescent="0.2">
      <c r="A17" s="154" t="s">
        <v>390</v>
      </c>
      <c r="B17" s="108">
        <v>916</v>
      </c>
      <c r="C17" s="109">
        <v>102</v>
      </c>
      <c r="D17" s="107">
        <v>104</v>
      </c>
      <c r="E17" s="109">
        <v>53</v>
      </c>
      <c r="F17" s="302">
        <v>16.703056768558952</v>
      </c>
      <c r="G17" s="91"/>
      <c r="H17" s="91"/>
      <c r="J17" s="91"/>
    </row>
    <row r="18" spans="1:10" ht="16" customHeight="1" x14ac:dyDescent="0.2">
      <c r="A18" s="154" t="s">
        <v>379</v>
      </c>
      <c r="B18" s="108">
        <v>1606</v>
      </c>
      <c r="C18" s="109">
        <v>134</v>
      </c>
      <c r="D18" s="107">
        <v>158</v>
      </c>
      <c r="E18" s="109">
        <v>61</v>
      </c>
      <c r="F18" s="302">
        <v>14.383561643835616</v>
      </c>
    </row>
    <row r="19" spans="1:10" ht="16" customHeight="1" x14ac:dyDescent="0.2">
      <c r="A19" s="154" t="s">
        <v>380</v>
      </c>
      <c r="B19" s="108">
        <v>1986</v>
      </c>
      <c r="C19" s="109">
        <v>134</v>
      </c>
      <c r="D19" s="107">
        <v>139</v>
      </c>
      <c r="E19" s="109">
        <v>5</v>
      </c>
      <c r="F19" s="302">
        <v>13.494461228600201</v>
      </c>
    </row>
    <row r="20" spans="1:10" ht="16" customHeight="1" x14ac:dyDescent="0.2">
      <c r="A20" s="154" t="s">
        <v>381</v>
      </c>
      <c r="B20" s="108">
        <v>8232</v>
      </c>
      <c r="C20" s="109">
        <v>929</v>
      </c>
      <c r="D20" s="107">
        <v>863</v>
      </c>
      <c r="E20" s="109">
        <v>75</v>
      </c>
      <c r="F20" s="302">
        <v>20.857628765792029</v>
      </c>
      <c r="G20" s="91"/>
      <c r="H20" s="91"/>
      <c r="J20" s="91"/>
    </row>
    <row r="21" spans="1:10" ht="16" customHeight="1" x14ac:dyDescent="0.2">
      <c r="A21" s="154" t="s">
        <v>382</v>
      </c>
      <c r="B21" s="108">
        <v>1971</v>
      </c>
      <c r="C21" s="109">
        <v>184</v>
      </c>
      <c r="D21" s="107">
        <v>140</v>
      </c>
      <c r="E21" s="88">
        <v>25</v>
      </c>
      <c r="F21" s="302">
        <v>15.169964485032978</v>
      </c>
    </row>
    <row r="22" spans="1:10" ht="16" customHeight="1" x14ac:dyDescent="0.2">
      <c r="A22" s="154" t="s">
        <v>383</v>
      </c>
      <c r="B22" s="108">
        <v>903</v>
      </c>
      <c r="C22" s="109">
        <v>146</v>
      </c>
      <c r="D22" s="107">
        <v>137</v>
      </c>
      <c r="E22" s="109">
        <v>51</v>
      </c>
      <c r="F22" s="302">
        <v>25.692137320044296</v>
      </c>
    </row>
    <row r="23" spans="1:10" ht="16" customHeight="1" x14ac:dyDescent="0.2">
      <c r="A23" s="154" t="s">
        <v>384</v>
      </c>
      <c r="B23" s="108">
        <v>1989</v>
      </c>
      <c r="C23" s="109">
        <v>210</v>
      </c>
      <c r="D23" s="107">
        <v>202</v>
      </c>
      <c r="E23" s="109">
        <v>81</v>
      </c>
      <c r="F23" s="302">
        <v>16.641528406234286</v>
      </c>
      <c r="G23" s="91"/>
      <c r="H23" s="91"/>
      <c r="J23" s="91"/>
    </row>
    <row r="24" spans="1:10" ht="16" customHeight="1" x14ac:dyDescent="0.2">
      <c r="A24" s="154" t="s">
        <v>385</v>
      </c>
      <c r="B24" s="108">
        <v>1876</v>
      </c>
      <c r="C24" s="109">
        <v>121</v>
      </c>
      <c r="D24" s="107">
        <v>75</v>
      </c>
      <c r="E24" s="109">
        <v>20</v>
      </c>
      <c r="F24" s="302">
        <v>9.3816631130063968</v>
      </c>
    </row>
    <row r="25" spans="1:10" ht="16" customHeight="1" x14ac:dyDescent="0.2">
      <c r="A25" s="154" t="s">
        <v>386</v>
      </c>
      <c r="B25" s="108">
        <v>614</v>
      </c>
      <c r="C25" s="109">
        <v>80</v>
      </c>
      <c r="D25" s="107">
        <v>60</v>
      </c>
      <c r="E25" s="382" t="s">
        <v>463</v>
      </c>
      <c r="F25" s="302">
        <v>22.801302931596091</v>
      </c>
    </row>
    <row r="26" spans="1:10" ht="16" customHeight="1" x14ac:dyDescent="0.2">
      <c r="A26" s="154" t="s">
        <v>387</v>
      </c>
      <c r="B26" s="108">
        <v>1373</v>
      </c>
      <c r="C26" s="109">
        <v>117</v>
      </c>
      <c r="D26" s="107">
        <v>90</v>
      </c>
      <c r="E26" s="382" t="s">
        <v>463</v>
      </c>
      <c r="F26" s="302">
        <v>15.076474872541878</v>
      </c>
      <c r="G26" s="91"/>
      <c r="H26" s="91"/>
      <c r="J26" s="91"/>
    </row>
    <row r="27" spans="1:10" ht="16" customHeight="1" x14ac:dyDescent="0.2">
      <c r="A27" s="321" t="s">
        <v>299</v>
      </c>
      <c r="B27" s="173"/>
      <c r="C27" s="143"/>
      <c r="D27" s="300"/>
      <c r="E27" s="143"/>
      <c r="F27" s="300"/>
    </row>
    <row r="28" spans="1:10" ht="29.25" customHeight="1" x14ac:dyDescent="0.2">
      <c r="A28" s="749" t="s">
        <v>431</v>
      </c>
      <c r="B28" s="750"/>
      <c r="C28" s="750"/>
      <c r="D28" s="750"/>
      <c r="E28" s="750"/>
      <c r="F28" s="750"/>
    </row>
    <row r="29" spans="1:10" ht="10.5" customHeight="1" x14ac:dyDescent="0.2">
      <c r="A29" s="199" t="s">
        <v>367</v>
      </c>
      <c r="B29" s="199"/>
      <c r="C29" s="143"/>
      <c r="D29" s="300"/>
      <c r="E29" s="143"/>
      <c r="F29" s="300"/>
    </row>
    <row r="30" spans="1:10" x14ac:dyDescent="0.2">
      <c r="B30" s="90"/>
      <c r="C30" s="89"/>
      <c r="D30" s="92"/>
      <c r="E30" s="89"/>
      <c r="F30" s="92"/>
    </row>
    <row r="31" spans="1:10" x14ac:dyDescent="0.2">
      <c r="B31" s="322"/>
      <c r="C31" s="90"/>
      <c r="D31" s="90"/>
      <c r="E31" s="90"/>
    </row>
    <row r="32" spans="1:10" s="96" customFormat="1" ht="12" customHeight="1" x14ac:dyDescent="0.2">
      <c r="A32" s="675"/>
      <c r="B32" s="751"/>
      <c r="C32" s="751"/>
      <c r="D32" s="751"/>
      <c r="E32" s="751"/>
      <c r="F32" s="751"/>
    </row>
    <row r="33" spans="2:6" x14ac:dyDescent="0.2">
      <c r="B33" s="90"/>
      <c r="C33" s="90"/>
      <c r="D33" s="90"/>
      <c r="E33" s="90"/>
    </row>
    <row r="34" spans="2:6" x14ac:dyDescent="0.2">
      <c r="B34" s="90"/>
      <c r="C34" s="85"/>
      <c r="D34" s="91"/>
      <c r="E34" s="85"/>
      <c r="F34" s="91"/>
    </row>
    <row r="35" spans="2:6" x14ac:dyDescent="0.2">
      <c r="B35" s="90"/>
      <c r="C35" s="85"/>
      <c r="D35" s="91"/>
      <c r="E35" s="85"/>
      <c r="F35" s="91"/>
    </row>
    <row r="36" spans="2:6" x14ac:dyDescent="0.2">
      <c r="B36" s="90"/>
      <c r="C36" s="85"/>
      <c r="D36" s="91"/>
      <c r="E36" s="85"/>
      <c r="F36" s="91"/>
    </row>
    <row r="37" spans="2:6" x14ac:dyDescent="0.2">
      <c r="B37" s="90"/>
      <c r="C37" s="85"/>
      <c r="D37" s="91"/>
      <c r="E37" s="85"/>
      <c r="F37" s="91"/>
    </row>
    <row r="38" spans="2:6" x14ac:dyDescent="0.2">
      <c r="B38" s="90"/>
      <c r="C38" s="85"/>
      <c r="D38" s="91"/>
      <c r="E38" s="85"/>
      <c r="F38" s="91"/>
    </row>
  </sheetData>
  <mergeCells count="10">
    <mergeCell ref="I4:K9"/>
    <mergeCell ref="A28:F28"/>
    <mergeCell ref="A32:F32"/>
    <mergeCell ref="A2:A5"/>
    <mergeCell ref="B2:F2"/>
    <mergeCell ref="B3:B4"/>
    <mergeCell ref="C3:C4"/>
    <mergeCell ref="D3:D4"/>
    <mergeCell ref="E3:E4"/>
    <mergeCell ref="F3:F4"/>
  </mergeCells>
  <phoneticPr fontId="2"/>
  <pageMargins left="0.78740157480314965" right="0.78740157480314965" top="0.78740157480314965" bottom="0.78740157480314965" header="0" footer="0"/>
  <pageSetup paperSize="9" scale="90" orientation="landscape" r:id="rId1"/>
  <headerFooter alignWithMargins="0"/>
  <rowBreaks count="3" manualBreakCount="3">
    <brk id="35805" min="227" max="54353" man="1"/>
    <brk id="36255" min="223" max="57901" man="1"/>
    <brk id="36513" min="219" max="5803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view="pageBreakPreview" zoomScale="80" zoomScaleNormal="100" zoomScaleSheetLayoutView="80" workbookViewId="0">
      <pane xSplit="1" ySplit="9" topLeftCell="B10" activePane="bottomRight" state="frozen"/>
      <selection activeCell="H18" sqref="H18"/>
      <selection pane="topRight" activeCell="H18" sqref="H18"/>
      <selection pane="bottomLeft" activeCell="H18" sqref="H18"/>
      <selection pane="bottomRight" activeCell="A2" sqref="A2:A7"/>
    </sheetView>
  </sheetViews>
  <sheetFormatPr defaultColWidth="9" defaultRowHeight="13" x14ac:dyDescent="0.2"/>
  <cols>
    <col min="1" max="1" width="11.7265625" style="105" customWidth="1"/>
    <col min="2" max="3" width="9.26953125" style="106" customWidth="1"/>
    <col min="4" max="4" width="7.90625" style="106" customWidth="1"/>
    <col min="5" max="5" width="9.26953125" style="103" customWidth="1"/>
    <col min="6" max="6" width="9.26953125" style="106" customWidth="1"/>
    <col min="7" max="8" width="7.90625" style="103" customWidth="1"/>
    <col min="9" max="9" width="9.26953125" style="103" customWidth="1"/>
    <col min="10" max="10" width="8.453125" style="106" customWidth="1"/>
    <col min="11" max="12" width="7.90625" style="103" customWidth="1"/>
    <col min="13" max="13" width="8.453125" style="103" customWidth="1"/>
    <col min="14" max="16" width="7.90625" style="103" customWidth="1"/>
    <col min="17" max="20" width="8.453125" style="103" customWidth="1"/>
    <col min="21" max="21" width="2.26953125" style="103" customWidth="1"/>
    <col min="22" max="29" width="8.26953125" style="103" customWidth="1"/>
    <col min="30" max="16384" width="9" style="103"/>
  </cols>
  <sheetData>
    <row r="1" spans="1:20" ht="19.5" customHeight="1" x14ac:dyDescent="0.2">
      <c r="A1" s="323" t="s">
        <v>468</v>
      </c>
      <c r="B1" s="324"/>
      <c r="C1" s="324"/>
      <c r="D1" s="324"/>
      <c r="E1" s="325"/>
      <c r="F1" s="324"/>
      <c r="G1" s="325"/>
      <c r="H1" s="325"/>
      <c r="I1" s="325"/>
      <c r="J1" s="324"/>
      <c r="K1" s="325"/>
      <c r="T1" s="396" t="s">
        <v>446</v>
      </c>
    </row>
    <row r="2" spans="1:20" s="334" customFormat="1" ht="32.25" customHeight="1" x14ac:dyDescent="0.2">
      <c r="A2" s="768"/>
      <c r="B2" s="758" t="s">
        <v>298</v>
      </c>
      <c r="C2" s="766" t="s">
        <v>432</v>
      </c>
      <c r="D2" s="767"/>
      <c r="E2" s="761" t="s">
        <v>300</v>
      </c>
      <c r="F2" s="761"/>
      <c r="G2" s="761"/>
      <c r="H2" s="761"/>
      <c r="I2" s="758" t="s">
        <v>428</v>
      </c>
      <c r="J2" s="769" t="s">
        <v>315</v>
      </c>
      <c r="K2" s="770"/>
      <c r="L2" s="770"/>
      <c r="M2" s="770"/>
      <c r="N2" s="770"/>
      <c r="O2" s="770"/>
      <c r="P2" s="770"/>
      <c r="Q2" s="770"/>
      <c r="R2" s="770"/>
      <c r="S2" s="770"/>
      <c r="T2" s="771"/>
    </row>
    <row r="3" spans="1:20" s="334" customFormat="1" ht="20.25" customHeight="1" x14ac:dyDescent="0.2">
      <c r="A3" s="768"/>
      <c r="B3" s="759"/>
      <c r="C3" s="761" t="s">
        <v>352</v>
      </c>
      <c r="D3" s="761" t="s">
        <v>353</v>
      </c>
      <c r="E3" s="758" t="s">
        <v>301</v>
      </c>
      <c r="F3" s="758" t="s">
        <v>302</v>
      </c>
      <c r="G3" s="758" t="s">
        <v>303</v>
      </c>
      <c r="H3" s="758" t="s">
        <v>433</v>
      </c>
      <c r="I3" s="759"/>
      <c r="J3" s="769" t="s">
        <v>309</v>
      </c>
      <c r="K3" s="770"/>
      <c r="L3" s="770"/>
      <c r="M3" s="770"/>
      <c r="N3" s="770"/>
      <c r="O3" s="770"/>
      <c r="P3" s="770"/>
      <c r="Q3" s="770"/>
      <c r="R3" s="771"/>
      <c r="S3" s="761" t="s">
        <v>271</v>
      </c>
      <c r="T3" s="761" t="s">
        <v>272</v>
      </c>
    </row>
    <row r="4" spans="1:20" s="334" customFormat="1" ht="13.5" customHeight="1" x14ac:dyDescent="0.2">
      <c r="A4" s="768"/>
      <c r="B4" s="759"/>
      <c r="C4" s="761"/>
      <c r="D4" s="761"/>
      <c r="E4" s="759"/>
      <c r="F4" s="759"/>
      <c r="G4" s="759"/>
      <c r="H4" s="759"/>
      <c r="I4" s="759"/>
      <c r="J4" s="762" t="s">
        <v>273</v>
      </c>
      <c r="K4" s="763" t="s">
        <v>274</v>
      </c>
      <c r="L4" s="421"/>
      <c r="M4" s="762" t="s">
        <v>354</v>
      </c>
      <c r="N4" s="775" t="s">
        <v>355</v>
      </c>
      <c r="O4" s="775" t="s">
        <v>356</v>
      </c>
      <c r="P4" s="775" t="s">
        <v>357</v>
      </c>
      <c r="Q4" s="762" t="s">
        <v>307</v>
      </c>
      <c r="R4" s="772" t="s">
        <v>364</v>
      </c>
      <c r="S4" s="761"/>
      <c r="T4" s="761"/>
    </row>
    <row r="5" spans="1:20" s="334" customFormat="1" ht="14.25" customHeight="1" x14ac:dyDescent="0.2">
      <c r="A5" s="768"/>
      <c r="B5" s="759"/>
      <c r="C5" s="761"/>
      <c r="D5" s="761"/>
      <c r="E5" s="759"/>
      <c r="F5" s="759"/>
      <c r="G5" s="759"/>
      <c r="H5" s="759"/>
      <c r="I5" s="759"/>
      <c r="J5" s="762"/>
      <c r="K5" s="764"/>
      <c r="L5" s="764" t="s">
        <v>461</v>
      </c>
      <c r="M5" s="762"/>
      <c r="N5" s="776"/>
      <c r="O5" s="776"/>
      <c r="P5" s="778"/>
      <c r="Q5" s="762"/>
      <c r="R5" s="773"/>
      <c r="S5" s="761"/>
      <c r="T5" s="761"/>
    </row>
    <row r="6" spans="1:20" s="334" customFormat="1" ht="28" customHeight="1" x14ac:dyDescent="0.2">
      <c r="A6" s="768"/>
      <c r="B6" s="759"/>
      <c r="C6" s="761"/>
      <c r="D6" s="761"/>
      <c r="E6" s="759"/>
      <c r="F6" s="759"/>
      <c r="G6" s="759"/>
      <c r="H6" s="759"/>
      <c r="I6" s="759"/>
      <c r="J6" s="762"/>
      <c r="K6" s="764"/>
      <c r="L6" s="764"/>
      <c r="M6" s="762"/>
      <c r="N6" s="776"/>
      <c r="O6" s="776"/>
      <c r="P6" s="778"/>
      <c r="Q6" s="762"/>
      <c r="R6" s="773"/>
      <c r="S6" s="761"/>
      <c r="T6" s="761"/>
    </row>
    <row r="7" spans="1:20" s="334" customFormat="1" ht="26.25" customHeight="1" x14ac:dyDescent="0.2">
      <c r="A7" s="768"/>
      <c r="B7" s="760"/>
      <c r="C7" s="761"/>
      <c r="D7" s="761"/>
      <c r="E7" s="760"/>
      <c r="F7" s="760"/>
      <c r="G7" s="760"/>
      <c r="H7" s="760"/>
      <c r="I7" s="760"/>
      <c r="J7" s="762"/>
      <c r="K7" s="765"/>
      <c r="L7" s="765"/>
      <c r="M7" s="762"/>
      <c r="N7" s="777"/>
      <c r="O7" s="777"/>
      <c r="P7" s="779"/>
      <c r="Q7" s="762"/>
      <c r="R7" s="774"/>
      <c r="S7" s="761"/>
      <c r="T7" s="761"/>
    </row>
    <row r="8" spans="1:20" s="334" customFormat="1" ht="16" customHeight="1" x14ac:dyDescent="0.2">
      <c r="A8" s="326" t="s">
        <v>178</v>
      </c>
      <c r="B8" s="425">
        <v>158789</v>
      </c>
      <c r="C8" s="425">
        <v>153635</v>
      </c>
      <c r="D8" s="425">
        <v>34</v>
      </c>
      <c r="E8" s="425">
        <v>154736</v>
      </c>
      <c r="F8" s="425">
        <v>3972</v>
      </c>
      <c r="G8" s="425">
        <v>43</v>
      </c>
      <c r="H8" s="425">
        <v>27</v>
      </c>
      <c r="I8" s="425">
        <v>3740</v>
      </c>
      <c r="J8" s="425">
        <v>613</v>
      </c>
      <c r="K8" s="425">
        <v>68</v>
      </c>
      <c r="L8" s="425">
        <v>11</v>
      </c>
      <c r="M8" s="425">
        <v>120</v>
      </c>
      <c r="N8" s="425">
        <v>60</v>
      </c>
      <c r="O8" s="425">
        <v>82</v>
      </c>
      <c r="P8" s="425">
        <v>11</v>
      </c>
      <c r="Q8" s="425">
        <v>489</v>
      </c>
      <c r="R8" s="425">
        <v>391</v>
      </c>
      <c r="S8" s="425">
        <v>380</v>
      </c>
      <c r="T8" s="425">
        <v>1526</v>
      </c>
    </row>
    <row r="9" spans="1:20" s="481" customFormat="1" ht="16" customHeight="1" x14ac:dyDescent="0.2">
      <c r="A9" s="466" t="s">
        <v>388</v>
      </c>
      <c r="B9" s="480">
        <f t="shared" ref="B9:T9" si="0">IF(SUM(B10:B28)=0,"-",SUM(B10:B28))</f>
        <v>9882</v>
      </c>
      <c r="C9" s="480">
        <f t="shared" si="0"/>
        <v>4982</v>
      </c>
      <c r="D9" s="480">
        <f t="shared" si="0"/>
        <v>1</v>
      </c>
      <c r="E9" s="480">
        <f t="shared" si="0"/>
        <v>9568</v>
      </c>
      <c r="F9" s="480">
        <f t="shared" si="0"/>
        <v>311</v>
      </c>
      <c r="G9" s="480">
        <f t="shared" si="0"/>
        <v>3</v>
      </c>
      <c r="H9" s="480" t="str">
        <f t="shared" si="0"/>
        <v>-</v>
      </c>
      <c r="I9" s="480">
        <f t="shared" si="0"/>
        <v>312</v>
      </c>
      <c r="J9" s="480">
        <f t="shared" si="0"/>
        <v>19</v>
      </c>
      <c r="K9" s="480">
        <f t="shared" si="0"/>
        <v>9</v>
      </c>
      <c r="L9" s="480">
        <f t="shared" si="0"/>
        <v>1</v>
      </c>
      <c r="M9" s="480">
        <f t="shared" si="0"/>
        <v>1</v>
      </c>
      <c r="N9" s="480">
        <f t="shared" si="0"/>
        <v>2</v>
      </c>
      <c r="O9" s="480">
        <f t="shared" si="0"/>
        <v>4</v>
      </c>
      <c r="P9" s="480">
        <f t="shared" si="0"/>
        <v>6</v>
      </c>
      <c r="Q9" s="480">
        <f t="shared" si="0"/>
        <v>20</v>
      </c>
      <c r="R9" s="480">
        <f t="shared" si="0"/>
        <v>130</v>
      </c>
      <c r="S9" s="480">
        <f t="shared" si="0"/>
        <v>97</v>
      </c>
      <c r="T9" s="480">
        <f t="shared" si="0"/>
        <v>24</v>
      </c>
    </row>
    <row r="10" spans="1:20" s="334" customFormat="1" ht="16" customHeight="1" x14ac:dyDescent="0.2">
      <c r="A10" s="154" t="s">
        <v>370</v>
      </c>
      <c r="B10" s="88">
        <v>4898</v>
      </c>
      <c r="C10" s="88" t="s">
        <v>471</v>
      </c>
      <c r="D10" s="88" t="s">
        <v>471</v>
      </c>
      <c r="E10" s="88">
        <v>4706</v>
      </c>
      <c r="F10" s="88">
        <v>189</v>
      </c>
      <c r="G10" s="88">
        <v>3</v>
      </c>
      <c r="H10" s="88" t="s">
        <v>471</v>
      </c>
      <c r="I10" s="88">
        <v>192</v>
      </c>
      <c r="J10" s="88">
        <v>1</v>
      </c>
      <c r="K10" s="88">
        <v>5</v>
      </c>
      <c r="L10" s="88" t="s">
        <v>471</v>
      </c>
      <c r="M10" s="88" t="s">
        <v>471</v>
      </c>
      <c r="N10" s="88" t="s">
        <v>471</v>
      </c>
      <c r="O10" s="88" t="s">
        <v>471</v>
      </c>
      <c r="P10" s="88" t="s">
        <v>471</v>
      </c>
      <c r="Q10" s="88" t="s">
        <v>471</v>
      </c>
      <c r="R10" s="88">
        <v>102</v>
      </c>
      <c r="S10" s="88">
        <v>84</v>
      </c>
      <c r="T10" s="88" t="s">
        <v>471</v>
      </c>
    </row>
    <row r="11" spans="1:20" s="334" customFormat="1" ht="16" customHeight="1" x14ac:dyDescent="0.2">
      <c r="A11" s="154" t="s">
        <v>371</v>
      </c>
      <c r="B11" s="88">
        <v>1298</v>
      </c>
      <c r="C11" s="88">
        <v>1298</v>
      </c>
      <c r="D11" s="88" t="s">
        <v>391</v>
      </c>
      <c r="E11" s="88">
        <v>1249</v>
      </c>
      <c r="F11" s="88">
        <v>49</v>
      </c>
      <c r="G11" s="88" t="s">
        <v>391</v>
      </c>
      <c r="H11" s="88" t="s">
        <v>391</v>
      </c>
      <c r="I11" s="88">
        <v>49</v>
      </c>
      <c r="J11" s="88">
        <v>5</v>
      </c>
      <c r="K11" s="88">
        <v>1</v>
      </c>
      <c r="L11" s="88" t="s">
        <v>391</v>
      </c>
      <c r="M11" s="88" t="s">
        <v>391</v>
      </c>
      <c r="N11" s="88">
        <v>1</v>
      </c>
      <c r="O11" s="88">
        <v>2</v>
      </c>
      <c r="P11" s="88">
        <v>5</v>
      </c>
      <c r="Q11" s="88">
        <v>12</v>
      </c>
      <c r="R11" s="88">
        <v>2</v>
      </c>
      <c r="S11" s="88" t="s">
        <v>391</v>
      </c>
      <c r="T11" s="88">
        <v>21</v>
      </c>
    </row>
    <row r="12" spans="1:20" s="334" customFormat="1" ht="16" customHeight="1" x14ac:dyDescent="0.2">
      <c r="A12" s="154" t="s">
        <v>372</v>
      </c>
      <c r="B12" s="88">
        <v>210</v>
      </c>
      <c r="C12" s="88">
        <v>210</v>
      </c>
      <c r="D12" s="88" t="s">
        <v>391</v>
      </c>
      <c r="E12" s="88">
        <v>205</v>
      </c>
      <c r="F12" s="88">
        <v>5</v>
      </c>
      <c r="G12" s="88" t="s">
        <v>391</v>
      </c>
      <c r="H12" s="88" t="s">
        <v>391</v>
      </c>
      <c r="I12" s="88">
        <v>5</v>
      </c>
      <c r="J12" s="88" t="s">
        <v>391</v>
      </c>
      <c r="K12" s="88">
        <v>1</v>
      </c>
      <c r="L12" s="88">
        <v>1</v>
      </c>
      <c r="M12" s="88" t="s">
        <v>391</v>
      </c>
      <c r="N12" s="88" t="s">
        <v>391</v>
      </c>
      <c r="O12" s="88" t="s">
        <v>391</v>
      </c>
      <c r="P12" s="88" t="s">
        <v>391</v>
      </c>
      <c r="Q12" s="88">
        <v>1</v>
      </c>
      <c r="R12" s="88" t="s">
        <v>391</v>
      </c>
      <c r="S12" s="88">
        <v>3</v>
      </c>
      <c r="T12" s="88" t="s">
        <v>391</v>
      </c>
    </row>
    <row r="13" spans="1:20" s="334" customFormat="1" ht="16" customHeight="1" x14ac:dyDescent="0.2">
      <c r="A13" s="154" t="s">
        <v>373</v>
      </c>
      <c r="B13" s="88">
        <v>204</v>
      </c>
      <c r="C13" s="88">
        <v>204</v>
      </c>
      <c r="D13" s="88" t="s">
        <v>391</v>
      </c>
      <c r="E13" s="88">
        <v>202</v>
      </c>
      <c r="F13" s="88">
        <v>2</v>
      </c>
      <c r="G13" s="88" t="s">
        <v>391</v>
      </c>
      <c r="H13" s="88" t="s">
        <v>391</v>
      </c>
      <c r="I13" s="88">
        <v>2</v>
      </c>
      <c r="J13" s="88">
        <v>1</v>
      </c>
      <c r="K13" s="88" t="s">
        <v>391</v>
      </c>
      <c r="L13" s="88" t="s">
        <v>391</v>
      </c>
      <c r="M13" s="88" t="s">
        <v>391</v>
      </c>
      <c r="N13" s="88" t="s">
        <v>391</v>
      </c>
      <c r="O13" s="88">
        <v>1</v>
      </c>
      <c r="P13" s="88" t="s">
        <v>391</v>
      </c>
      <c r="Q13" s="88" t="s">
        <v>391</v>
      </c>
      <c r="R13" s="88" t="s">
        <v>391</v>
      </c>
      <c r="S13" s="88" t="s">
        <v>391</v>
      </c>
      <c r="T13" s="88" t="s">
        <v>391</v>
      </c>
    </row>
    <row r="14" spans="1:20" s="334" customFormat="1" ht="16" customHeight="1" x14ac:dyDescent="0.2">
      <c r="A14" s="154" t="s">
        <v>374</v>
      </c>
      <c r="B14" s="88">
        <v>144</v>
      </c>
      <c r="C14" s="88">
        <v>143</v>
      </c>
      <c r="D14" s="88">
        <v>1</v>
      </c>
      <c r="E14" s="88">
        <v>142</v>
      </c>
      <c r="F14" s="88">
        <v>2</v>
      </c>
      <c r="G14" s="88" t="s">
        <v>391</v>
      </c>
      <c r="H14" s="88" t="s">
        <v>391</v>
      </c>
      <c r="I14" s="88">
        <v>2</v>
      </c>
      <c r="J14" s="88">
        <v>1</v>
      </c>
      <c r="K14" s="88" t="s">
        <v>391</v>
      </c>
      <c r="L14" s="88" t="s">
        <v>391</v>
      </c>
      <c r="M14" s="88" t="s">
        <v>391</v>
      </c>
      <c r="N14" s="88" t="s">
        <v>391</v>
      </c>
      <c r="O14" s="88" t="s">
        <v>391</v>
      </c>
      <c r="P14" s="88" t="s">
        <v>391</v>
      </c>
      <c r="Q14" s="88" t="s">
        <v>391</v>
      </c>
      <c r="R14" s="88">
        <v>1</v>
      </c>
      <c r="S14" s="88" t="s">
        <v>391</v>
      </c>
      <c r="T14" s="88" t="s">
        <v>391</v>
      </c>
    </row>
    <row r="15" spans="1:20" s="334" customFormat="1" ht="16" customHeight="1" x14ac:dyDescent="0.2">
      <c r="A15" s="154" t="s">
        <v>375</v>
      </c>
      <c r="B15" s="88">
        <v>127</v>
      </c>
      <c r="C15" s="88">
        <v>127</v>
      </c>
      <c r="D15" s="88" t="s">
        <v>391</v>
      </c>
      <c r="E15" s="88">
        <v>124</v>
      </c>
      <c r="F15" s="88">
        <v>3</v>
      </c>
      <c r="G15" s="88" t="s">
        <v>391</v>
      </c>
      <c r="H15" s="88" t="s">
        <v>391</v>
      </c>
      <c r="I15" s="88" t="s">
        <v>391</v>
      </c>
      <c r="J15" s="88" t="s">
        <v>391</v>
      </c>
      <c r="K15" s="88" t="s">
        <v>391</v>
      </c>
      <c r="L15" s="88" t="s">
        <v>391</v>
      </c>
      <c r="M15" s="88" t="s">
        <v>391</v>
      </c>
      <c r="N15" s="88" t="s">
        <v>391</v>
      </c>
      <c r="O15" s="88" t="s">
        <v>391</v>
      </c>
      <c r="P15" s="88" t="s">
        <v>391</v>
      </c>
      <c r="Q15" s="88" t="s">
        <v>391</v>
      </c>
      <c r="R15" s="88" t="s">
        <v>391</v>
      </c>
      <c r="S15" s="88" t="s">
        <v>391</v>
      </c>
      <c r="T15" s="88" t="s">
        <v>391</v>
      </c>
    </row>
    <row r="16" spans="1:20" s="334" customFormat="1" ht="16" customHeight="1" x14ac:dyDescent="0.2">
      <c r="A16" s="154" t="s">
        <v>376</v>
      </c>
      <c r="B16" s="88">
        <v>183</v>
      </c>
      <c r="C16" s="88">
        <v>183</v>
      </c>
      <c r="D16" s="88" t="s">
        <v>391</v>
      </c>
      <c r="E16" s="88">
        <v>183</v>
      </c>
      <c r="F16" s="88" t="s">
        <v>391</v>
      </c>
      <c r="G16" s="88" t="s">
        <v>391</v>
      </c>
      <c r="H16" s="88" t="s">
        <v>391</v>
      </c>
      <c r="I16" s="88" t="s">
        <v>391</v>
      </c>
      <c r="J16" s="88" t="s">
        <v>391</v>
      </c>
      <c r="K16" s="88" t="s">
        <v>391</v>
      </c>
      <c r="L16" s="88" t="s">
        <v>391</v>
      </c>
      <c r="M16" s="88" t="s">
        <v>391</v>
      </c>
      <c r="N16" s="88" t="s">
        <v>391</v>
      </c>
      <c r="O16" s="88" t="s">
        <v>391</v>
      </c>
      <c r="P16" s="88" t="s">
        <v>391</v>
      </c>
      <c r="Q16" s="88" t="s">
        <v>391</v>
      </c>
      <c r="R16" s="88" t="s">
        <v>391</v>
      </c>
      <c r="S16" s="88" t="s">
        <v>391</v>
      </c>
      <c r="T16" s="88" t="s">
        <v>391</v>
      </c>
    </row>
    <row r="17" spans="1:20" s="334" customFormat="1" ht="16" customHeight="1" x14ac:dyDescent="0.2">
      <c r="A17" s="154" t="s">
        <v>377</v>
      </c>
      <c r="B17" s="88">
        <v>499</v>
      </c>
      <c r="C17" s="88">
        <v>499</v>
      </c>
      <c r="D17" s="88" t="s">
        <v>391</v>
      </c>
      <c r="E17" s="88">
        <v>492</v>
      </c>
      <c r="F17" s="88">
        <v>7</v>
      </c>
      <c r="G17" s="88" t="s">
        <v>391</v>
      </c>
      <c r="H17" s="88" t="s">
        <v>391</v>
      </c>
      <c r="I17" s="88">
        <v>7</v>
      </c>
      <c r="J17" s="88">
        <v>2</v>
      </c>
      <c r="K17" s="88" t="s">
        <v>391</v>
      </c>
      <c r="L17" s="88" t="s">
        <v>391</v>
      </c>
      <c r="M17" s="88" t="s">
        <v>391</v>
      </c>
      <c r="N17" s="88" t="s">
        <v>391</v>
      </c>
      <c r="O17" s="88" t="s">
        <v>391</v>
      </c>
      <c r="P17" s="88" t="s">
        <v>391</v>
      </c>
      <c r="Q17" s="88" t="s">
        <v>391</v>
      </c>
      <c r="R17" s="88">
        <v>4</v>
      </c>
      <c r="S17" s="88">
        <v>1</v>
      </c>
      <c r="T17" s="88" t="s">
        <v>391</v>
      </c>
    </row>
    <row r="18" spans="1:20" s="334" customFormat="1" ht="16" customHeight="1" x14ac:dyDescent="0.2">
      <c r="A18" s="154" t="s">
        <v>389</v>
      </c>
      <c r="B18" s="88">
        <v>82</v>
      </c>
      <c r="C18" s="88">
        <v>82</v>
      </c>
      <c r="D18" s="88" t="s">
        <v>391</v>
      </c>
      <c r="E18" s="88">
        <v>81</v>
      </c>
      <c r="F18" s="88">
        <v>1</v>
      </c>
      <c r="G18" s="88" t="s">
        <v>391</v>
      </c>
      <c r="H18" s="88" t="s">
        <v>391</v>
      </c>
      <c r="I18" s="88">
        <v>2</v>
      </c>
      <c r="J18" s="88" t="s">
        <v>391</v>
      </c>
      <c r="K18" s="88" t="s">
        <v>391</v>
      </c>
      <c r="L18" s="88" t="s">
        <v>391</v>
      </c>
      <c r="M18" s="88" t="s">
        <v>391</v>
      </c>
      <c r="N18" s="88" t="s">
        <v>391</v>
      </c>
      <c r="O18" s="88" t="s">
        <v>391</v>
      </c>
      <c r="P18" s="88" t="s">
        <v>391</v>
      </c>
      <c r="Q18" s="88" t="s">
        <v>391</v>
      </c>
      <c r="R18" s="88">
        <v>1</v>
      </c>
      <c r="S18" s="88" t="s">
        <v>391</v>
      </c>
      <c r="T18" s="88">
        <v>1</v>
      </c>
    </row>
    <row r="19" spans="1:20" s="334" customFormat="1" ht="16" customHeight="1" x14ac:dyDescent="0.2">
      <c r="A19" s="154" t="s">
        <v>390</v>
      </c>
      <c r="B19" s="88">
        <v>113</v>
      </c>
      <c r="C19" s="88">
        <v>112</v>
      </c>
      <c r="D19" s="88" t="s">
        <v>391</v>
      </c>
      <c r="E19" s="88">
        <v>110</v>
      </c>
      <c r="F19" s="88">
        <v>3</v>
      </c>
      <c r="G19" s="88" t="s">
        <v>391</v>
      </c>
      <c r="H19" s="88" t="s">
        <v>391</v>
      </c>
      <c r="I19" s="88">
        <v>3</v>
      </c>
      <c r="J19" s="88">
        <v>1</v>
      </c>
      <c r="K19" s="88" t="s">
        <v>391</v>
      </c>
      <c r="L19" s="88" t="s">
        <v>391</v>
      </c>
      <c r="M19" s="88" t="s">
        <v>391</v>
      </c>
      <c r="N19" s="88" t="s">
        <v>391</v>
      </c>
      <c r="O19" s="88" t="s">
        <v>391</v>
      </c>
      <c r="P19" s="88" t="s">
        <v>391</v>
      </c>
      <c r="Q19" s="88" t="s">
        <v>391</v>
      </c>
      <c r="R19" s="88">
        <v>1</v>
      </c>
      <c r="S19" s="88">
        <v>1</v>
      </c>
      <c r="T19" s="88" t="s">
        <v>391</v>
      </c>
    </row>
    <row r="20" spans="1:20" s="334" customFormat="1" ht="16" customHeight="1" x14ac:dyDescent="0.2">
      <c r="A20" s="154" t="s">
        <v>379</v>
      </c>
      <c r="B20" s="88">
        <v>185</v>
      </c>
      <c r="C20" s="88">
        <v>185</v>
      </c>
      <c r="D20" s="88" t="s">
        <v>391</v>
      </c>
      <c r="E20" s="88">
        <v>182</v>
      </c>
      <c r="F20" s="88">
        <v>3</v>
      </c>
      <c r="G20" s="88" t="s">
        <v>391</v>
      </c>
      <c r="H20" s="88" t="s">
        <v>391</v>
      </c>
      <c r="I20" s="88">
        <v>3</v>
      </c>
      <c r="J20" s="88">
        <v>1</v>
      </c>
      <c r="K20" s="88">
        <v>1</v>
      </c>
      <c r="L20" s="88" t="s">
        <v>391</v>
      </c>
      <c r="M20" s="88" t="s">
        <v>391</v>
      </c>
      <c r="N20" s="88" t="s">
        <v>391</v>
      </c>
      <c r="O20" s="88" t="s">
        <v>391</v>
      </c>
      <c r="P20" s="88" t="s">
        <v>391</v>
      </c>
      <c r="Q20" s="88">
        <v>1</v>
      </c>
      <c r="R20" s="88" t="s">
        <v>391</v>
      </c>
      <c r="S20" s="88" t="s">
        <v>391</v>
      </c>
      <c r="T20" s="88" t="s">
        <v>391</v>
      </c>
    </row>
    <row r="21" spans="1:20" s="334" customFormat="1" ht="16" customHeight="1" x14ac:dyDescent="0.2">
      <c r="A21" s="154" t="s">
        <v>380</v>
      </c>
      <c r="B21" s="88">
        <v>156</v>
      </c>
      <c r="C21" s="88">
        <v>156</v>
      </c>
      <c r="D21" s="88" t="s">
        <v>391</v>
      </c>
      <c r="E21" s="88">
        <v>156</v>
      </c>
      <c r="F21" s="88" t="s">
        <v>391</v>
      </c>
      <c r="G21" s="88" t="s">
        <v>391</v>
      </c>
      <c r="H21" s="88" t="s">
        <v>391</v>
      </c>
      <c r="I21" s="88" t="s">
        <v>391</v>
      </c>
      <c r="J21" s="88" t="s">
        <v>391</v>
      </c>
      <c r="K21" s="88" t="s">
        <v>391</v>
      </c>
      <c r="L21" s="88" t="s">
        <v>391</v>
      </c>
      <c r="M21" s="88" t="s">
        <v>391</v>
      </c>
      <c r="N21" s="88" t="s">
        <v>391</v>
      </c>
      <c r="O21" s="88" t="s">
        <v>391</v>
      </c>
      <c r="P21" s="88" t="s">
        <v>391</v>
      </c>
      <c r="Q21" s="88" t="s">
        <v>391</v>
      </c>
      <c r="R21" s="88" t="s">
        <v>391</v>
      </c>
      <c r="S21" s="88" t="s">
        <v>391</v>
      </c>
      <c r="T21" s="88" t="s">
        <v>391</v>
      </c>
    </row>
    <row r="22" spans="1:20" s="334" customFormat="1" ht="16" customHeight="1" x14ac:dyDescent="0.2">
      <c r="A22" s="154" t="s">
        <v>381</v>
      </c>
      <c r="B22" s="88">
        <v>946</v>
      </c>
      <c r="C22" s="88">
        <v>946</v>
      </c>
      <c r="D22" s="88" t="s">
        <v>391</v>
      </c>
      <c r="E22" s="88">
        <v>914</v>
      </c>
      <c r="F22" s="88">
        <v>32</v>
      </c>
      <c r="G22" s="88" t="s">
        <v>391</v>
      </c>
      <c r="H22" s="88" t="s">
        <v>391</v>
      </c>
      <c r="I22" s="88">
        <v>32</v>
      </c>
      <c r="J22" s="88">
        <v>4</v>
      </c>
      <c r="K22" s="88" t="s">
        <v>391</v>
      </c>
      <c r="L22" s="88" t="s">
        <v>391</v>
      </c>
      <c r="M22" s="88" t="s">
        <v>391</v>
      </c>
      <c r="N22" s="88" t="s">
        <v>391</v>
      </c>
      <c r="O22" s="88" t="s">
        <v>391</v>
      </c>
      <c r="P22" s="88" t="s">
        <v>391</v>
      </c>
      <c r="Q22" s="88">
        <v>4</v>
      </c>
      <c r="R22" s="88">
        <v>18</v>
      </c>
      <c r="S22" s="88">
        <v>5</v>
      </c>
      <c r="T22" s="88">
        <v>1</v>
      </c>
    </row>
    <row r="23" spans="1:20" s="334" customFormat="1" ht="16" customHeight="1" x14ac:dyDescent="0.2">
      <c r="A23" s="154" t="s">
        <v>382</v>
      </c>
      <c r="B23" s="88">
        <v>161</v>
      </c>
      <c r="C23" s="88">
        <v>161</v>
      </c>
      <c r="D23" s="88" t="s">
        <v>391</v>
      </c>
      <c r="E23" s="88">
        <v>157</v>
      </c>
      <c r="F23" s="88">
        <v>4</v>
      </c>
      <c r="G23" s="88" t="s">
        <v>391</v>
      </c>
      <c r="H23" s="88" t="s">
        <v>391</v>
      </c>
      <c r="I23" s="88">
        <v>4</v>
      </c>
      <c r="J23" s="88">
        <v>2</v>
      </c>
      <c r="K23" s="88" t="s">
        <v>391</v>
      </c>
      <c r="L23" s="88" t="s">
        <v>391</v>
      </c>
      <c r="M23" s="88" t="s">
        <v>391</v>
      </c>
      <c r="N23" s="88" t="s">
        <v>391</v>
      </c>
      <c r="O23" s="88" t="s">
        <v>391</v>
      </c>
      <c r="P23" s="88" t="s">
        <v>391</v>
      </c>
      <c r="Q23" s="88">
        <v>2</v>
      </c>
      <c r="R23" s="88" t="s">
        <v>391</v>
      </c>
      <c r="S23" s="88" t="s">
        <v>391</v>
      </c>
      <c r="T23" s="88" t="s">
        <v>391</v>
      </c>
    </row>
    <row r="24" spans="1:20" s="334" customFormat="1" ht="16" customHeight="1" x14ac:dyDescent="0.2">
      <c r="A24" s="154" t="s">
        <v>383</v>
      </c>
      <c r="B24" s="88">
        <v>163</v>
      </c>
      <c r="C24" s="88">
        <v>163</v>
      </c>
      <c r="D24" s="88" t="s">
        <v>391</v>
      </c>
      <c r="E24" s="88">
        <v>160</v>
      </c>
      <c r="F24" s="88">
        <v>3</v>
      </c>
      <c r="G24" s="88" t="s">
        <v>391</v>
      </c>
      <c r="H24" s="88" t="s">
        <v>391</v>
      </c>
      <c r="I24" s="88">
        <v>3</v>
      </c>
      <c r="J24" s="88" t="s">
        <v>391</v>
      </c>
      <c r="K24" s="88" t="s">
        <v>391</v>
      </c>
      <c r="L24" s="88" t="s">
        <v>391</v>
      </c>
      <c r="M24" s="88" t="s">
        <v>391</v>
      </c>
      <c r="N24" s="88" t="s">
        <v>391</v>
      </c>
      <c r="O24" s="88" t="s">
        <v>391</v>
      </c>
      <c r="P24" s="88">
        <v>1</v>
      </c>
      <c r="Q24" s="88" t="s">
        <v>391</v>
      </c>
      <c r="R24" s="88">
        <v>1</v>
      </c>
      <c r="S24" s="88">
        <v>1</v>
      </c>
      <c r="T24" s="88" t="s">
        <v>391</v>
      </c>
    </row>
    <row r="25" spans="1:20" s="334" customFormat="1" ht="16" customHeight="1" x14ac:dyDescent="0.2">
      <c r="A25" s="154" t="s">
        <v>384</v>
      </c>
      <c r="B25" s="88">
        <v>230</v>
      </c>
      <c r="C25" s="88">
        <v>230</v>
      </c>
      <c r="D25" s="88" t="s">
        <v>391</v>
      </c>
      <c r="E25" s="88">
        <v>228</v>
      </c>
      <c r="F25" s="88">
        <v>2</v>
      </c>
      <c r="G25" s="88" t="s">
        <v>391</v>
      </c>
      <c r="H25" s="88" t="s">
        <v>391</v>
      </c>
      <c r="I25" s="88">
        <v>2</v>
      </c>
      <c r="J25" s="88">
        <v>1</v>
      </c>
      <c r="K25" s="88" t="s">
        <v>391</v>
      </c>
      <c r="L25" s="88" t="s">
        <v>391</v>
      </c>
      <c r="M25" s="88" t="s">
        <v>391</v>
      </c>
      <c r="N25" s="88" t="s">
        <v>391</v>
      </c>
      <c r="O25" s="88" t="s">
        <v>391</v>
      </c>
      <c r="P25" s="88" t="s">
        <v>391</v>
      </c>
      <c r="Q25" s="88" t="s">
        <v>391</v>
      </c>
      <c r="R25" s="88" t="s">
        <v>391</v>
      </c>
      <c r="S25" s="88">
        <v>1</v>
      </c>
      <c r="T25" s="88" t="s">
        <v>391</v>
      </c>
    </row>
    <row r="26" spans="1:20" s="334" customFormat="1" ht="16" customHeight="1" x14ac:dyDescent="0.2">
      <c r="A26" s="154" t="s">
        <v>385</v>
      </c>
      <c r="B26" s="88">
        <v>89</v>
      </c>
      <c r="C26" s="88">
        <v>89</v>
      </c>
      <c r="D26" s="88" t="s">
        <v>391</v>
      </c>
      <c r="E26" s="88">
        <v>86</v>
      </c>
      <c r="F26" s="88">
        <v>3</v>
      </c>
      <c r="G26" s="88" t="s">
        <v>391</v>
      </c>
      <c r="H26" s="88" t="s">
        <v>391</v>
      </c>
      <c r="I26" s="88">
        <v>3</v>
      </c>
      <c r="J26" s="88" t="s">
        <v>391</v>
      </c>
      <c r="K26" s="88">
        <v>1</v>
      </c>
      <c r="L26" s="88" t="s">
        <v>391</v>
      </c>
      <c r="M26" s="88" t="s">
        <v>391</v>
      </c>
      <c r="N26" s="88" t="s">
        <v>391</v>
      </c>
      <c r="O26" s="88">
        <v>1</v>
      </c>
      <c r="P26" s="88" t="s">
        <v>391</v>
      </c>
      <c r="Q26" s="88" t="s">
        <v>391</v>
      </c>
      <c r="R26" s="88" t="s">
        <v>391</v>
      </c>
      <c r="S26" s="88">
        <v>1</v>
      </c>
      <c r="T26" s="88" t="s">
        <v>391</v>
      </c>
    </row>
    <row r="27" spans="1:20" s="334" customFormat="1" ht="16" customHeight="1" x14ac:dyDescent="0.2">
      <c r="A27" s="154" t="s">
        <v>386</v>
      </c>
      <c r="B27" s="88">
        <v>84</v>
      </c>
      <c r="C27" s="88">
        <v>84</v>
      </c>
      <c r="D27" s="88" t="s">
        <v>391</v>
      </c>
      <c r="E27" s="88">
        <v>83</v>
      </c>
      <c r="F27" s="88">
        <v>1</v>
      </c>
      <c r="G27" s="88" t="s">
        <v>391</v>
      </c>
      <c r="H27" s="88" t="s">
        <v>391</v>
      </c>
      <c r="I27" s="88">
        <v>1</v>
      </c>
      <c r="J27" s="88" t="s">
        <v>391</v>
      </c>
      <c r="K27" s="88" t="s">
        <v>391</v>
      </c>
      <c r="L27" s="88" t="s">
        <v>391</v>
      </c>
      <c r="M27" s="88">
        <v>1</v>
      </c>
      <c r="N27" s="88" t="s">
        <v>391</v>
      </c>
      <c r="O27" s="88" t="s">
        <v>391</v>
      </c>
      <c r="P27" s="88" t="s">
        <v>391</v>
      </c>
      <c r="Q27" s="88" t="s">
        <v>391</v>
      </c>
      <c r="R27" s="88" t="s">
        <v>391</v>
      </c>
      <c r="S27" s="88" t="s">
        <v>391</v>
      </c>
      <c r="T27" s="88" t="s">
        <v>391</v>
      </c>
    </row>
    <row r="28" spans="1:20" s="334" customFormat="1" ht="16" customHeight="1" x14ac:dyDescent="0.2">
      <c r="A28" s="154" t="s">
        <v>387</v>
      </c>
      <c r="B28" s="88">
        <v>110</v>
      </c>
      <c r="C28" s="88">
        <v>110</v>
      </c>
      <c r="D28" s="88" t="s">
        <v>391</v>
      </c>
      <c r="E28" s="88">
        <v>108</v>
      </c>
      <c r="F28" s="88">
        <v>2</v>
      </c>
      <c r="G28" s="88" t="s">
        <v>391</v>
      </c>
      <c r="H28" s="88" t="s">
        <v>391</v>
      </c>
      <c r="I28" s="88">
        <v>2</v>
      </c>
      <c r="J28" s="88" t="s">
        <v>391</v>
      </c>
      <c r="K28" s="88" t="s">
        <v>391</v>
      </c>
      <c r="L28" s="88" t="s">
        <v>391</v>
      </c>
      <c r="M28" s="88" t="s">
        <v>391</v>
      </c>
      <c r="N28" s="88">
        <v>1</v>
      </c>
      <c r="O28" s="88" t="s">
        <v>391</v>
      </c>
      <c r="P28" s="88" t="s">
        <v>391</v>
      </c>
      <c r="Q28" s="88" t="s">
        <v>391</v>
      </c>
      <c r="R28" s="88" t="s">
        <v>391</v>
      </c>
      <c r="S28" s="88" t="s">
        <v>391</v>
      </c>
      <c r="T28" s="88">
        <v>1</v>
      </c>
    </row>
    <row r="29" spans="1:20" ht="16" customHeight="1" x14ac:dyDescent="0.2">
      <c r="A29" s="327" t="s">
        <v>299</v>
      </c>
      <c r="B29" s="328"/>
      <c r="C29" s="329"/>
      <c r="D29" s="329"/>
      <c r="E29" s="330"/>
      <c r="F29" s="329"/>
      <c r="G29" s="330"/>
      <c r="H29" s="330"/>
      <c r="I29" s="330"/>
      <c r="J29" s="329"/>
    </row>
    <row r="30" spans="1:20" ht="16" customHeight="1" x14ac:dyDescent="0.2">
      <c r="A30" s="331"/>
      <c r="B30" s="329"/>
      <c r="C30" s="329"/>
      <c r="D30" s="329"/>
      <c r="E30" s="330"/>
      <c r="F30" s="329"/>
      <c r="G30" s="330"/>
      <c r="H30" s="330"/>
      <c r="I30" s="330"/>
      <c r="J30" s="329"/>
      <c r="K30" s="104"/>
      <c r="L30" s="104"/>
      <c r="M30" s="104"/>
      <c r="N30" s="104"/>
      <c r="O30" s="104"/>
      <c r="P30" s="104"/>
      <c r="Q30" s="104"/>
      <c r="R30" s="104"/>
      <c r="S30" s="104"/>
      <c r="T30" s="104"/>
    </row>
    <row r="31" spans="1:20" ht="16" customHeight="1" x14ac:dyDescent="0.2">
      <c r="A31" s="332"/>
      <c r="B31" s="329"/>
      <c r="C31" s="329"/>
      <c r="D31" s="329"/>
      <c r="E31" s="330"/>
      <c r="F31" s="329"/>
      <c r="G31" s="330"/>
      <c r="H31" s="330"/>
      <c r="I31" s="330"/>
      <c r="J31" s="329"/>
      <c r="K31" s="104"/>
      <c r="L31" s="104"/>
      <c r="M31" s="104"/>
      <c r="N31" s="104"/>
      <c r="O31" s="104"/>
      <c r="P31" s="104"/>
      <c r="Q31" s="104"/>
      <c r="R31" s="104"/>
      <c r="S31" s="104"/>
      <c r="T31" s="104"/>
    </row>
    <row r="32" spans="1:20" ht="15.75" customHeight="1" x14ac:dyDescent="0.2">
      <c r="B32" s="333"/>
      <c r="C32" s="333"/>
      <c r="D32" s="333"/>
      <c r="E32" s="104"/>
      <c r="F32" s="333"/>
      <c r="G32" s="104"/>
      <c r="H32" s="104"/>
      <c r="I32" s="104"/>
      <c r="J32" s="333"/>
      <c r="K32" s="104"/>
      <c r="L32" s="104"/>
      <c r="M32" s="104"/>
      <c r="N32" s="104"/>
      <c r="O32" s="104"/>
      <c r="P32" s="104"/>
      <c r="Q32" s="104"/>
      <c r="R32" s="104"/>
      <c r="S32" s="104"/>
      <c r="T32" s="104"/>
    </row>
    <row r="33" spans="2:10" ht="15.75" customHeight="1" x14ac:dyDescent="0.2">
      <c r="B33" s="105"/>
      <c r="C33" s="105"/>
      <c r="D33" s="105"/>
      <c r="E33" s="105"/>
      <c r="F33" s="103"/>
      <c r="G33" s="106"/>
      <c r="J33" s="103"/>
    </row>
    <row r="34" spans="2:10" ht="15.75" customHeight="1" x14ac:dyDescent="0.2">
      <c r="B34" s="105"/>
      <c r="C34" s="105"/>
      <c r="D34" s="105"/>
      <c r="E34" s="105"/>
      <c r="F34" s="103"/>
      <c r="G34" s="106"/>
      <c r="J34" s="103"/>
    </row>
    <row r="35" spans="2:10" ht="15.75" customHeight="1" x14ac:dyDescent="0.2">
      <c r="B35" s="105"/>
      <c r="C35" s="105"/>
      <c r="D35" s="105"/>
      <c r="E35" s="105"/>
      <c r="F35" s="103"/>
      <c r="G35" s="106"/>
      <c r="J35" s="103"/>
    </row>
  </sheetData>
  <mergeCells count="24">
    <mergeCell ref="A2:A7"/>
    <mergeCell ref="B2:B7"/>
    <mergeCell ref="L5:L7"/>
    <mergeCell ref="F3:F7"/>
    <mergeCell ref="J2:T2"/>
    <mergeCell ref="J3:R3"/>
    <mergeCell ref="S3:S7"/>
    <mergeCell ref="T3:T7"/>
    <mergeCell ref="M4:M7"/>
    <mergeCell ref="Q4:Q7"/>
    <mergeCell ref="R4:R7"/>
    <mergeCell ref="N4:N7"/>
    <mergeCell ref="O4:O7"/>
    <mergeCell ref="P4:P7"/>
    <mergeCell ref="I2:I7"/>
    <mergeCell ref="G3:G7"/>
    <mergeCell ref="H3:H7"/>
    <mergeCell ref="E2:H2"/>
    <mergeCell ref="J4:J7"/>
    <mergeCell ref="K4:K7"/>
    <mergeCell ref="C2:D2"/>
    <mergeCell ref="C3:C7"/>
    <mergeCell ref="D3:D7"/>
    <mergeCell ref="E3:E7"/>
  </mergeCells>
  <phoneticPr fontId="2"/>
  <printOptions horizontalCentered="1"/>
  <pageMargins left="0.70866141732283472" right="0.70866141732283472" top="0.78740157480314965" bottom="0.78740157480314965" header="0" footer="0"/>
  <pageSetup paperSize="9" scale="73" orientation="landscape" r:id="rId1"/>
  <headerFooter alignWithMargins="0"/>
  <rowBreaks count="3" manualBreakCount="3">
    <brk id="35805" min="227" max="54353" man="1"/>
    <brk id="36255" min="223" max="57901" man="1"/>
    <brk id="36513" min="219" max="580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view="pageBreakPreview" zoomScaleNormal="100" zoomScaleSheetLayoutView="100" workbookViewId="0">
      <pane xSplit="2" ySplit="6" topLeftCell="C7" activePane="bottomRight" state="frozen"/>
      <selection pane="topRight" activeCell="C1" sqref="C1"/>
      <selection pane="bottomLeft" activeCell="A7" sqref="A7"/>
      <selection pane="bottomRight" activeCell="A14" sqref="A14:B14"/>
    </sheetView>
  </sheetViews>
  <sheetFormatPr defaultColWidth="9" defaultRowHeight="13" x14ac:dyDescent="0.2"/>
  <cols>
    <col min="1" max="1" width="5.90625" style="90" customWidth="1"/>
    <col min="2" max="2" width="5.36328125" style="90" customWidth="1"/>
    <col min="3" max="15" width="6.7265625" style="85" customWidth="1"/>
    <col min="16" max="16" width="7" style="85" customWidth="1"/>
    <col min="17" max="18" width="6.7265625" style="85" customWidth="1"/>
    <col min="19" max="16384" width="9" style="85"/>
  </cols>
  <sheetData>
    <row r="1" spans="1:19" ht="18" customHeight="1" x14ac:dyDescent="0.2">
      <c r="A1" s="397" t="s">
        <v>448</v>
      </c>
      <c r="B1" s="156"/>
      <c r="C1" s="157"/>
      <c r="D1" s="157"/>
      <c r="E1" s="157"/>
      <c r="F1" s="157"/>
      <c r="G1" s="158"/>
      <c r="H1" s="158"/>
      <c r="I1" s="159"/>
      <c r="J1" s="158"/>
      <c r="K1" s="158"/>
      <c r="L1" s="158"/>
      <c r="M1" s="158"/>
      <c r="N1" s="160"/>
      <c r="O1" s="160"/>
      <c r="P1" s="396" t="s">
        <v>446</v>
      </c>
      <c r="R1" s="89"/>
    </row>
    <row r="2" spans="1:19" x14ac:dyDescent="0.2">
      <c r="A2" s="175"/>
      <c r="B2" s="179"/>
      <c r="C2" s="511" t="s">
        <v>278</v>
      </c>
      <c r="D2" s="513"/>
      <c r="E2" s="513"/>
      <c r="F2" s="513"/>
      <c r="G2" s="513"/>
      <c r="H2" s="513"/>
      <c r="I2" s="513"/>
      <c r="J2" s="514"/>
      <c r="K2" s="511" t="s">
        <v>279</v>
      </c>
      <c r="L2" s="513"/>
      <c r="M2" s="513"/>
      <c r="N2" s="513"/>
      <c r="O2" s="513"/>
      <c r="P2" s="513"/>
      <c r="Q2" s="508"/>
      <c r="R2" s="509"/>
      <c r="S2" s="89"/>
    </row>
    <row r="3" spans="1:19" x14ac:dyDescent="0.2">
      <c r="A3" s="177"/>
      <c r="B3" s="176"/>
      <c r="C3" s="511" t="s">
        <v>214</v>
      </c>
      <c r="D3" s="512"/>
      <c r="E3" s="511" t="s">
        <v>240</v>
      </c>
      <c r="F3" s="512"/>
      <c r="G3" s="511" t="s">
        <v>215</v>
      </c>
      <c r="H3" s="512"/>
      <c r="I3" s="511" t="s">
        <v>216</v>
      </c>
      <c r="J3" s="512"/>
      <c r="K3" s="511" t="s">
        <v>214</v>
      </c>
      <c r="L3" s="512"/>
      <c r="M3" s="511" t="s">
        <v>241</v>
      </c>
      <c r="N3" s="512"/>
      <c r="O3" s="511" t="s">
        <v>215</v>
      </c>
      <c r="P3" s="512"/>
      <c r="Q3" s="510"/>
      <c r="R3" s="509"/>
      <c r="S3" s="89"/>
    </row>
    <row r="4" spans="1:19" ht="72" customHeight="1" x14ac:dyDescent="0.2">
      <c r="A4" s="178"/>
      <c r="B4" s="181"/>
      <c r="C4" s="342" t="s">
        <v>421</v>
      </c>
      <c r="D4" s="342" t="s">
        <v>422</v>
      </c>
      <c r="E4" s="342" t="s">
        <v>421</v>
      </c>
      <c r="F4" s="342" t="s">
        <v>422</v>
      </c>
      <c r="G4" s="342" t="s">
        <v>421</v>
      </c>
      <c r="H4" s="342" t="s">
        <v>422</v>
      </c>
      <c r="I4" s="342" t="s">
        <v>421</v>
      </c>
      <c r="J4" s="342" t="s">
        <v>422</v>
      </c>
      <c r="K4" s="342" t="s">
        <v>421</v>
      </c>
      <c r="L4" s="342" t="s">
        <v>422</v>
      </c>
      <c r="M4" s="342" t="s">
        <v>421</v>
      </c>
      <c r="N4" s="342" t="s">
        <v>422</v>
      </c>
      <c r="O4" s="342" t="s">
        <v>421</v>
      </c>
      <c r="P4" s="342" t="s">
        <v>422</v>
      </c>
      <c r="Q4" s="162"/>
      <c r="R4" s="165"/>
      <c r="S4" s="89"/>
    </row>
    <row r="5" spans="1:19" s="110" customFormat="1" x14ac:dyDescent="0.2">
      <c r="A5" s="502" t="s">
        <v>178</v>
      </c>
      <c r="B5" s="503"/>
      <c r="C5" s="166">
        <v>259</v>
      </c>
      <c r="D5" s="166">
        <v>244</v>
      </c>
      <c r="E5" s="166">
        <v>284</v>
      </c>
      <c r="F5" s="166">
        <v>262</v>
      </c>
      <c r="G5" s="166">
        <v>363</v>
      </c>
      <c r="H5" s="166">
        <v>320</v>
      </c>
      <c r="I5" s="166">
        <v>174</v>
      </c>
      <c r="J5" s="167">
        <v>127</v>
      </c>
      <c r="K5" s="166">
        <v>92</v>
      </c>
      <c r="L5" s="166">
        <v>77</v>
      </c>
      <c r="M5" s="168">
        <v>63</v>
      </c>
      <c r="N5" s="166">
        <v>53</v>
      </c>
      <c r="O5" s="168">
        <v>112</v>
      </c>
      <c r="P5" s="166">
        <v>101</v>
      </c>
      <c r="Q5" s="169"/>
      <c r="R5" s="170"/>
      <c r="S5" s="112"/>
    </row>
    <row r="6" spans="1:19" s="121" customFormat="1" x14ac:dyDescent="0.2">
      <c r="A6" s="506" t="s">
        <v>388</v>
      </c>
      <c r="B6" s="507"/>
      <c r="C6" s="467">
        <f t="shared" ref="C6:P6" si="0">IF(SUM(C7:C25)=0,"-",SUM(C7:C25))</f>
        <v>218</v>
      </c>
      <c r="D6" s="467">
        <f t="shared" si="0"/>
        <v>209</v>
      </c>
      <c r="E6" s="467">
        <f t="shared" si="0"/>
        <v>228</v>
      </c>
      <c r="F6" s="467">
        <f t="shared" si="0"/>
        <v>212</v>
      </c>
      <c r="G6" s="467">
        <f t="shared" si="0"/>
        <v>224</v>
      </c>
      <c r="H6" s="467">
        <f t="shared" si="0"/>
        <v>209</v>
      </c>
      <c r="I6" s="467">
        <f t="shared" si="0"/>
        <v>5</v>
      </c>
      <c r="J6" s="467">
        <f t="shared" si="0"/>
        <v>3</v>
      </c>
      <c r="K6" s="467">
        <f t="shared" si="0"/>
        <v>42</v>
      </c>
      <c r="L6" s="467">
        <f t="shared" si="0"/>
        <v>37</v>
      </c>
      <c r="M6" s="467">
        <f t="shared" si="0"/>
        <v>41</v>
      </c>
      <c r="N6" s="467">
        <f t="shared" si="0"/>
        <v>36</v>
      </c>
      <c r="O6" s="467">
        <f t="shared" si="0"/>
        <v>39</v>
      </c>
      <c r="P6" s="467">
        <f t="shared" si="0"/>
        <v>35</v>
      </c>
      <c r="Q6" s="169"/>
      <c r="R6" s="170"/>
      <c r="S6" s="123"/>
    </row>
    <row r="7" spans="1:19" s="110" customFormat="1" x14ac:dyDescent="0.2">
      <c r="A7" s="504" t="s">
        <v>370</v>
      </c>
      <c r="B7" s="505"/>
      <c r="C7" s="341" t="s">
        <v>391</v>
      </c>
      <c r="D7" s="341" t="s">
        <v>391</v>
      </c>
      <c r="E7" s="341" t="s">
        <v>391</v>
      </c>
      <c r="F7" s="341" t="s">
        <v>391</v>
      </c>
      <c r="G7" s="341" t="s">
        <v>391</v>
      </c>
      <c r="H7" s="341" t="s">
        <v>391</v>
      </c>
      <c r="I7" s="341" t="s">
        <v>391</v>
      </c>
      <c r="J7" s="341" t="s">
        <v>391</v>
      </c>
      <c r="K7" s="341" t="s">
        <v>391</v>
      </c>
      <c r="L7" s="341" t="s">
        <v>391</v>
      </c>
      <c r="M7" s="341" t="s">
        <v>391</v>
      </c>
      <c r="N7" s="341" t="s">
        <v>391</v>
      </c>
      <c r="O7" s="341" t="s">
        <v>391</v>
      </c>
      <c r="P7" s="341" t="s">
        <v>391</v>
      </c>
      <c r="Q7" s="482"/>
      <c r="R7" s="216"/>
      <c r="S7" s="112"/>
    </row>
    <row r="8" spans="1:19" s="110" customFormat="1" x14ac:dyDescent="0.2">
      <c r="A8" s="504" t="s">
        <v>371</v>
      </c>
      <c r="B8" s="505"/>
      <c r="C8" s="341" t="s">
        <v>391</v>
      </c>
      <c r="D8" s="341" t="s">
        <v>391</v>
      </c>
      <c r="E8" s="341" t="s">
        <v>391</v>
      </c>
      <c r="F8" s="341" t="s">
        <v>391</v>
      </c>
      <c r="G8" s="341" t="s">
        <v>391</v>
      </c>
      <c r="H8" s="341" t="s">
        <v>391</v>
      </c>
      <c r="I8" s="341" t="s">
        <v>391</v>
      </c>
      <c r="J8" s="341" t="s">
        <v>391</v>
      </c>
      <c r="K8" s="341" t="s">
        <v>391</v>
      </c>
      <c r="L8" s="341" t="s">
        <v>391</v>
      </c>
      <c r="M8" s="341" t="s">
        <v>391</v>
      </c>
      <c r="N8" s="341" t="s">
        <v>391</v>
      </c>
      <c r="O8" s="341" t="s">
        <v>391</v>
      </c>
      <c r="P8" s="341" t="s">
        <v>391</v>
      </c>
      <c r="Q8" s="482"/>
      <c r="R8" s="216"/>
      <c r="S8" s="112"/>
    </row>
    <row r="9" spans="1:19" x14ac:dyDescent="0.2">
      <c r="A9" s="504" t="s">
        <v>372</v>
      </c>
      <c r="B9" s="505"/>
      <c r="C9" s="341">
        <v>12</v>
      </c>
      <c r="D9" s="341">
        <v>3</v>
      </c>
      <c r="E9" s="341">
        <v>22</v>
      </c>
      <c r="F9" s="341">
        <v>6</v>
      </c>
      <c r="G9" s="341">
        <v>18</v>
      </c>
      <c r="H9" s="341">
        <v>3</v>
      </c>
      <c r="I9" s="341">
        <v>5</v>
      </c>
      <c r="J9" s="341">
        <v>3</v>
      </c>
      <c r="K9" s="341">
        <v>6</v>
      </c>
      <c r="L9" s="341">
        <v>1</v>
      </c>
      <c r="M9" s="341">
        <v>8</v>
      </c>
      <c r="N9" s="341">
        <v>3</v>
      </c>
      <c r="O9" s="341">
        <v>6</v>
      </c>
      <c r="P9" s="341">
        <v>2</v>
      </c>
      <c r="Q9" s="171"/>
      <c r="R9" s="93"/>
      <c r="S9" s="89"/>
    </row>
    <row r="10" spans="1:19" x14ac:dyDescent="0.2">
      <c r="A10" s="504" t="s">
        <v>373</v>
      </c>
      <c r="B10" s="505"/>
      <c r="C10" s="341" t="s">
        <v>391</v>
      </c>
      <c r="D10" s="341" t="s">
        <v>391</v>
      </c>
      <c r="E10" s="341" t="s">
        <v>391</v>
      </c>
      <c r="F10" s="341" t="s">
        <v>391</v>
      </c>
      <c r="G10" s="341" t="s">
        <v>391</v>
      </c>
      <c r="H10" s="341" t="s">
        <v>391</v>
      </c>
      <c r="I10" s="341" t="s">
        <v>391</v>
      </c>
      <c r="J10" s="341" t="s">
        <v>391</v>
      </c>
      <c r="K10" s="341" t="s">
        <v>391</v>
      </c>
      <c r="L10" s="341" t="s">
        <v>391</v>
      </c>
      <c r="M10" s="341" t="s">
        <v>391</v>
      </c>
      <c r="N10" s="341" t="s">
        <v>391</v>
      </c>
      <c r="O10" s="341" t="s">
        <v>391</v>
      </c>
      <c r="P10" s="341" t="s">
        <v>391</v>
      </c>
      <c r="Q10" s="171"/>
      <c r="R10" s="93"/>
      <c r="S10" s="89"/>
    </row>
    <row r="11" spans="1:19" x14ac:dyDescent="0.2">
      <c r="A11" s="504" t="s">
        <v>374</v>
      </c>
      <c r="B11" s="505"/>
      <c r="C11" s="341">
        <v>206</v>
      </c>
      <c r="D11" s="341">
        <v>206</v>
      </c>
      <c r="E11" s="341">
        <v>206</v>
      </c>
      <c r="F11" s="341">
        <v>206</v>
      </c>
      <c r="G11" s="341">
        <v>206</v>
      </c>
      <c r="H11" s="341">
        <v>206</v>
      </c>
      <c r="I11" s="341" t="s">
        <v>391</v>
      </c>
      <c r="J11" s="341" t="s">
        <v>391</v>
      </c>
      <c r="K11" s="341">
        <v>35</v>
      </c>
      <c r="L11" s="341">
        <v>35</v>
      </c>
      <c r="M11" s="341">
        <v>31</v>
      </c>
      <c r="N11" s="341">
        <v>31</v>
      </c>
      <c r="O11" s="341">
        <v>32</v>
      </c>
      <c r="P11" s="341">
        <v>32</v>
      </c>
      <c r="Q11" s="171"/>
      <c r="R11" s="93"/>
      <c r="S11" s="89"/>
    </row>
    <row r="12" spans="1:19" x14ac:dyDescent="0.2">
      <c r="A12" s="504" t="s">
        <v>375</v>
      </c>
      <c r="B12" s="505"/>
      <c r="C12" s="341" t="s">
        <v>391</v>
      </c>
      <c r="D12" s="341" t="s">
        <v>391</v>
      </c>
      <c r="E12" s="341" t="s">
        <v>391</v>
      </c>
      <c r="F12" s="341" t="s">
        <v>391</v>
      </c>
      <c r="G12" s="341" t="s">
        <v>391</v>
      </c>
      <c r="H12" s="341" t="s">
        <v>391</v>
      </c>
      <c r="I12" s="341" t="s">
        <v>391</v>
      </c>
      <c r="J12" s="341" t="s">
        <v>391</v>
      </c>
      <c r="K12" s="341" t="s">
        <v>391</v>
      </c>
      <c r="L12" s="341" t="s">
        <v>391</v>
      </c>
      <c r="M12" s="341" t="s">
        <v>391</v>
      </c>
      <c r="N12" s="341" t="s">
        <v>391</v>
      </c>
      <c r="O12" s="341" t="s">
        <v>391</v>
      </c>
      <c r="P12" s="341" t="s">
        <v>391</v>
      </c>
      <c r="Q12" s="171"/>
      <c r="R12" s="93"/>
      <c r="S12" s="89"/>
    </row>
    <row r="13" spans="1:19" x14ac:dyDescent="0.2">
      <c r="A13" s="504" t="s">
        <v>376</v>
      </c>
      <c r="B13" s="505"/>
      <c r="C13" s="341" t="s">
        <v>391</v>
      </c>
      <c r="D13" s="341" t="s">
        <v>391</v>
      </c>
      <c r="E13" s="341" t="s">
        <v>391</v>
      </c>
      <c r="F13" s="341" t="s">
        <v>391</v>
      </c>
      <c r="G13" s="341" t="s">
        <v>391</v>
      </c>
      <c r="H13" s="341" t="s">
        <v>391</v>
      </c>
      <c r="I13" s="341" t="s">
        <v>391</v>
      </c>
      <c r="J13" s="341" t="s">
        <v>391</v>
      </c>
      <c r="K13" s="341" t="s">
        <v>391</v>
      </c>
      <c r="L13" s="341" t="s">
        <v>391</v>
      </c>
      <c r="M13" s="341" t="s">
        <v>391</v>
      </c>
      <c r="N13" s="341" t="s">
        <v>391</v>
      </c>
      <c r="O13" s="341" t="s">
        <v>391</v>
      </c>
      <c r="P13" s="341" t="s">
        <v>391</v>
      </c>
      <c r="Q13" s="171"/>
      <c r="R13" s="93"/>
      <c r="S13" s="89"/>
    </row>
    <row r="14" spans="1:19" x14ac:dyDescent="0.2">
      <c r="A14" s="517" t="s">
        <v>377</v>
      </c>
      <c r="B14" s="505"/>
      <c r="C14" s="341" t="s">
        <v>391</v>
      </c>
      <c r="D14" s="341" t="s">
        <v>391</v>
      </c>
      <c r="E14" s="341" t="s">
        <v>391</v>
      </c>
      <c r="F14" s="341" t="s">
        <v>391</v>
      </c>
      <c r="G14" s="341" t="s">
        <v>391</v>
      </c>
      <c r="H14" s="341" t="s">
        <v>391</v>
      </c>
      <c r="I14" s="341" t="s">
        <v>391</v>
      </c>
      <c r="J14" s="341" t="s">
        <v>391</v>
      </c>
      <c r="K14" s="341">
        <v>1</v>
      </c>
      <c r="L14" s="341">
        <v>1</v>
      </c>
      <c r="M14" s="341">
        <v>2</v>
      </c>
      <c r="N14" s="341">
        <v>2</v>
      </c>
      <c r="O14" s="341">
        <v>1</v>
      </c>
      <c r="P14" s="341">
        <v>1</v>
      </c>
      <c r="Q14" s="171"/>
      <c r="R14" s="93"/>
      <c r="S14" s="89"/>
    </row>
    <row r="15" spans="1:19" x14ac:dyDescent="0.2">
      <c r="A15" s="504" t="s">
        <v>389</v>
      </c>
      <c r="B15" s="505"/>
      <c r="C15" s="341" t="s">
        <v>391</v>
      </c>
      <c r="D15" s="341" t="s">
        <v>391</v>
      </c>
      <c r="E15" s="341" t="s">
        <v>391</v>
      </c>
      <c r="F15" s="341" t="s">
        <v>391</v>
      </c>
      <c r="G15" s="341" t="s">
        <v>391</v>
      </c>
      <c r="H15" s="341" t="s">
        <v>391</v>
      </c>
      <c r="I15" s="341" t="s">
        <v>391</v>
      </c>
      <c r="J15" s="341" t="s">
        <v>391</v>
      </c>
      <c r="K15" s="341" t="s">
        <v>391</v>
      </c>
      <c r="L15" s="341" t="s">
        <v>391</v>
      </c>
      <c r="M15" s="341" t="s">
        <v>391</v>
      </c>
      <c r="N15" s="341" t="s">
        <v>391</v>
      </c>
      <c r="O15" s="341" t="s">
        <v>391</v>
      </c>
      <c r="P15" s="341" t="s">
        <v>391</v>
      </c>
      <c r="Q15" s="171"/>
      <c r="R15" s="93"/>
      <c r="S15" s="89"/>
    </row>
    <row r="16" spans="1:19" x14ac:dyDescent="0.2">
      <c r="A16" s="504" t="s">
        <v>390</v>
      </c>
      <c r="B16" s="505"/>
      <c r="C16" s="341" t="s">
        <v>391</v>
      </c>
      <c r="D16" s="341" t="s">
        <v>391</v>
      </c>
      <c r="E16" s="341" t="s">
        <v>391</v>
      </c>
      <c r="F16" s="341" t="s">
        <v>391</v>
      </c>
      <c r="G16" s="341" t="s">
        <v>391</v>
      </c>
      <c r="H16" s="341" t="s">
        <v>391</v>
      </c>
      <c r="I16" s="341" t="s">
        <v>391</v>
      </c>
      <c r="J16" s="341" t="s">
        <v>391</v>
      </c>
      <c r="K16" s="341" t="s">
        <v>391</v>
      </c>
      <c r="L16" s="341" t="s">
        <v>391</v>
      </c>
      <c r="M16" s="341" t="s">
        <v>391</v>
      </c>
      <c r="N16" s="341" t="s">
        <v>391</v>
      </c>
      <c r="O16" s="341" t="s">
        <v>391</v>
      </c>
      <c r="P16" s="341" t="s">
        <v>391</v>
      </c>
      <c r="Q16" s="171"/>
      <c r="R16" s="93"/>
      <c r="S16" s="89"/>
    </row>
    <row r="17" spans="1:19" x14ac:dyDescent="0.2">
      <c r="A17" s="504" t="s">
        <v>379</v>
      </c>
      <c r="B17" s="505"/>
      <c r="C17" s="341" t="s">
        <v>391</v>
      </c>
      <c r="D17" s="341" t="s">
        <v>391</v>
      </c>
      <c r="E17" s="341" t="s">
        <v>391</v>
      </c>
      <c r="F17" s="341" t="s">
        <v>391</v>
      </c>
      <c r="G17" s="341" t="s">
        <v>391</v>
      </c>
      <c r="H17" s="341" t="s">
        <v>391</v>
      </c>
      <c r="I17" s="341" t="s">
        <v>391</v>
      </c>
      <c r="J17" s="341" t="s">
        <v>391</v>
      </c>
      <c r="K17" s="341" t="s">
        <v>391</v>
      </c>
      <c r="L17" s="341" t="s">
        <v>391</v>
      </c>
      <c r="M17" s="341" t="s">
        <v>391</v>
      </c>
      <c r="N17" s="341" t="s">
        <v>391</v>
      </c>
      <c r="O17" s="341" t="s">
        <v>391</v>
      </c>
      <c r="P17" s="341" t="s">
        <v>391</v>
      </c>
      <c r="Q17" s="171"/>
      <c r="R17" s="93"/>
      <c r="S17" s="89"/>
    </row>
    <row r="18" spans="1:19" x14ac:dyDescent="0.2">
      <c r="A18" s="504" t="s">
        <v>380</v>
      </c>
      <c r="B18" s="505"/>
      <c r="C18" s="341" t="s">
        <v>391</v>
      </c>
      <c r="D18" s="341" t="s">
        <v>391</v>
      </c>
      <c r="E18" s="341" t="s">
        <v>391</v>
      </c>
      <c r="F18" s="341" t="s">
        <v>391</v>
      </c>
      <c r="G18" s="341" t="s">
        <v>391</v>
      </c>
      <c r="H18" s="341" t="s">
        <v>391</v>
      </c>
      <c r="I18" s="341" t="s">
        <v>391</v>
      </c>
      <c r="J18" s="341" t="s">
        <v>391</v>
      </c>
      <c r="K18" s="341" t="s">
        <v>391</v>
      </c>
      <c r="L18" s="341" t="s">
        <v>391</v>
      </c>
      <c r="M18" s="341" t="s">
        <v>391</v>
      </c>
      <c r="N18" s="341" t="s">
        <v>391</v>
      </c>
      <c r="O18" s="341" t="s">
        <v>391</v>
      </c>
      <c r="P18" s="341" t="s">
        <v>391</v>
      </c>
      <c r="Q18" s="171"/>
      <c r="R18" s="93"/>
      <c r="S18" s="89"/>
    </row>
    <row r="19" spans="1:19" x14ac:dyDescent="0.2">
      <c r="A19" s="504" t="s">
        <v>381</v>
      </c>
      <c r="B19" s="505"/>
      <c r="C19" s="341" t="s">
        <v>391</v>
      </c>
      <c r="D19" s="341" t="s">
        <v>391</v>
      </c>
      <c r="E19" s="341" t="s">
        <v>391</v>
      </c>
      <c r="F19" s="341" t="s">
        <v>391</v>
      </c>
      <c r="G19" s="341" t="s">
        <v>391</v>
      </c>
      <c r="H19" s="341" t="s">
        <v>391</v>
      </c>
      <c r="I19" s="341" t="s">
        <v>391</v>
      </c>
      <c r="J19" s="341" t="s">
        <v>391</v>
      </c>
      <c r="K19" s="341" t="s">
        <v>391</v>
      </c>
      <c r="L19" s="341" t="s">
        <v>391</v>
      </c>
      <c r="M19" s="341" t="s">
        <v>391</v>
      </c>
      <c r="N19" s="341" t="s">
        <v>391</v>
      </c>
      <c r="O19" s="341" t="s">
        <v>391</v>
      </c>
      <c r="P19" s="341" t="s">
        <v>391</v>
      </c>
      <c r="Q19" s="171"/>
      <c r="R19" s="93"/>
      <c r="S19" s="89"/>
    </row>
    <row r="20" spans="1:19" x14ac:dyDescent="0.2">
      <c r="A20" s="504" t="s">
        <v>382</v>
      </c>
      <c r="B20" s="505"/>
      <c r="C20" s="341" t="s">
        <v>391</v>
      </c>
      <c r="D20" s="341" t="s">
        <v>391</v>
      </c>
      <c r="E20" s="341" t="s">
        <v>391</v>
      </c>
      <c r="F20" s="341" t="s">
        <v>391</v>
      </c>
      <c r="G20" s="341" t="s">
        <v>391</v>
      </c>
      <c r="H20" s="341" t="s">
        <v>391</v>
      </c>
      <c r="I20" s="341" t="s">
        <v>391</v>
      </c>
      <c r="J20" s="341" t="s">
        <v>391</v>
      </c>
      <c r="K20" s="341" t="s">
        <v>391</v>
      </c>
      <c r="L20" s="341" t="s">
        <v>391</v>
      </c>
      <c r="M20" s="341" t="s">
        <v>391</v>
      </c>
      <c r="N20" s="341" t="s">
        <v>391</v>
      </c>
      <c r="O20" s="341" t="s">
        <v>391</v>
      </c>
      <c r="P20" s="341" t="s">
        <v>391</v>
      </c>
      <c r="Q20" s="171"/>
      <c r="R20" s="93"/>
      <c r="S20" s="89"/>
    </row>
    <row r="21" spans="1:19" x14ac:dyDescent="0.2">
      <c r="A21" s="504" t="s">
        <v>383</v>
      </c>
      <c r="B21" s="505"/>
      <c r="C21" s="341" t="s">
        <v>391</v>
      </c>
      <c r="D21" s="341" t="s">
        <v>391</v>
      </c>
      <c r="E21" s="341" t="s">
        <v>391</v>
      </c>
      <c r="F21" s="341" t="s">
        <v>391</v>
      </c>
      <c r="G21" s="341" t="s">
        <v>391</v>
      </c>
      <c r="H21" s="341" t="s">
        <v>391</v>
      </c>
      <c r="I21" s="341" t="s">
        <v>391</v>
      </c>
      <c r="J21" s="341" t="s">
        <v>391</v>
      </c>
      <c r="K21" s="341" t="s">
        <v>391</v>
      </c>
      <c r="L21" s="341" t="s">
        <v>391</v>
      </c>
      <c r="M21" s="341" t="s">
        <v>391</v>
      </c>
      <c r="N21" s="341" t="s">
        <v>391</v>
      </c>
      <c r="O21" s="341" t="s">
        <v>391</v>
      </c>
      <c r="P21" s="341" t="s">
        <v>391</v>
      </c>
      <c r="Q21" s="171"/>
      <c r="R21" s="93"/>
      <c r="S21" s="89"/>
    </row>
    <row r="22" spans="1:19" x14ac:dyDescent="0.2">
      <c r="A22" s="504" t="s">
        <v>384</v>
      </c>
      <c r="B22" s="505"/>
      <c r="C22" s="341" t="s">
        <v>391</v>
      </c>
      <c r="D22" s="341" t="s">
        <v>391</v>
      </c>
      <c r="E22" s="341" t="s">
        <v>391</v>
      </c>
      <c r="F22" s="341" t="s">
        <v>391</v>
      </c>
      <c r="G22" s="341" t="s">
        <v>391</v>
      </c>
      <c r="H22" s="341" t="s">
        <v>391</v>
      </c>
      <c r="I22" s="341" t="s">
        <v>391</v>
      </c>
      <c r="J22" s="341" t="s">
        <v>391</v>
      </c>
      <c r="K22" s="341" t="s">
        <v>391</v>
      </c>
      <c r="L22" s="341" t="s">
        <v>391</v>
      </c>
      <c r="M22" s="341" t="s">
        <v>391</v>
      </c>
      <c r="N22" s="341" t="s">
        <v>391</v>
      </c>
      <c r="O22" s="341" t="s">
        <v>391</v>
      </c>
      <c r="P22" s="341" t="s">
        <v>391</v>
      </c>
      <c r="Q22" s="171"/>
      <c r="R22" s="93"/>
      <c r="S22" s="89"/>
    </row>
    <row r="23" spans="1:19" x14ac:dyDescent="0.2">
      <c r="A23" s="504" t="s">
        <v>385</v>
      </c>
      <c r="B23" s="505"/>
      <c r="C23" s="341" t="s">
        <v>391</v>
      </c>
      <c r="D23" s="341" t="s">
        <v>391</v>
      </c>
      <c r="E23" s="341" t="s">
        <v>391</v>
      </c>
      <c r="F23" s="341" t="s">
        <v>391</v>
      </c>
      <c r="G23" s="341" t="s">
        <v>391</v>
      </c>
      <c r="H23" s="341" t="s">
        <v>391</v>
      </c>
      <c r="I23" s="341" t="s">
        <v>391</v>
      </c>
      <c r="J23" s="341" t="s">
        <v>391</v>
      </c>
      <c r="K23" s="341" t="s">
        <v>391</v>
      </c>
      <c r="L23" s="341" t="s">
        <v>391</v>
      </c>
      <c r="M23" s="341" t="s">
        <v>391</v>
      </c>
      <c r="N23" s="341" t="s">
        <v>391</v>
      </c>
      <c r="O23" s="341" t="s">
        <v>391</v>
      </c>
      <c r="P23" s="341" t="s">
        <v>391</v>
      </c>
      <c r="Q23" s="171"/>
      <c r="R23" s="93"/>
      <c r="S23" s="89"/>
    </row>
    <row r="24" spans="1:19" x14ac:dyDescent="0.2">
      <c r="A24" s="504" t="s">
        <v>386</v>
      </c>
      <c r="B24" s="505"/>
      <c r="C24" s="341" t="s">
        <v>391</v>
      </c>
      <c r="D24" s="341" t="s">
        <v>391</v>
      </c>
      <c r="E24" s="341" t="s">
        <v>391</v>
      </c>
      <c r="F24" s="341" t="s">
        <v>391</v>
      </c>
      <c r="G24" s="341" t="s">
        <v>391</v>
      </c>
      <c r="H24" s="341" t="s">
        <v>391</v>
      </c>
      <c r="I24" s="341" t="s">
        <v>391</v>
      </c>
      <c r="J24" s="341" t="s">
        <v>391</v>
      </c>
      <c r="K24" s="341" t="s">
        <v>391</v>
      </c>
      <c r="L24" s="341" t="s">
        <v>391</v>
      </c>
      <c r="M24" s="341" t="s">
        <v>391</v>
      </c>
      <c r="N24" s="341" t="s">
        <v>391</v>
      </c>
      <c r="O24" s="341" t="s">
        <v>391</v>
      </c>
      <c r="P24" s="341" t="s">
        <v>391</v>
      </c>
      <c r="Q24" s="171"/>
      <c r="R24" s="93"/>
      <c r="S24" s="89"/>
    </row>
    <row r="25" spans="1:19" x14ac:dyDescent="0.2">
      <c r="A25" s="504" t="s">
        <v>387</v>
      </c>
      <c r="B25" s="505"/>
      <c r="C25" s="341" t="s">
        <v>391</v>
      </c>
      <c r="D25" s="341" t="s">
        <v>391</v>
      </c>
      <c r="E25" s="341" t="s">
        <v>391</v>
      </c>
      <c r="F25" s="341" t="s">
        <v>391</v>
      </c>
      <c r="G25" s="341" t="s">
        <v>391</v>
      </c>
      <c r="H25" s="341" t="s">
        <v>391</v>
      </c>
      <c r="I25" s="341" t="s">
        <v>391</v>
      </c>
      <c r="J25" s="341" t="s">
        <v>391</v>
      </c>
      <c r="K25" s="341" t="s">
        <v>391</v>
      </c>
      <c r="L25" s="341" t="s">
        <v>391</v>
      </c>
      <c r="M25" s="341" t="s">
        <v>391</v>
      </c>
      <c r="N25" s="341" t="s">
        <v>391</v>
      </c>
      <c r="O25" s="341" t="s">
        <v>391</v>
      </c>
      <c r="P25" s="341" t="s">
        <v>391</v>
      </c>
      <c r="Q25" s="171"/>
      <c r="R25" s="93"/>
      <c r="S25" s="89"/>
    </row>
    <row r="26" spans="1:19" ht="14.15" customHeight="1" x14ac:dyDescent="0.2">
      <c r="A26" s="180" t="s">
        <v>392</v>
      </c>
      <c r="B26" s="180" t="s">
        <v>393</v>
      </c>
      <c r="C26" s="143"/>
      <c r="D26" s="143"/>
      <c r="E26" s="89"/>
      <c r="F26" s="89"/>
      <c r="G26" s="144"/>
      <c r="H26" s="144"/>
      <c r="I26" s="144"/>
      <c r="J26" s="143"/>
      <c r="K26" s="143"/>
      <c r="L26" s="143"/>
      <c r="M26" s="144"/>
      <c r="N26" s="144"/>
      <c r="O26" s="144"/>
      <c r="P26" s="144"/>
      <c r="Q26" s="144"/>
      <c r="R26" s="144"/>
    </row>
    <row r="27" spans="1:19" ht="14.15" customHeight="1" x14ac:dyDescent="0.2">
      <c r="A27" s="182" t="s">
        <v>396</v>
      </c>
      <c r="B27" s="515" t="s">
        <v>394</v>
      </c>
      <c r="C27" s="516"/>
      <c r="D27" s="516"/>
      <c r="E27" s="516"/>
      <c r="F27" s="516"/>
      <c r="G27" s="516"/>
      <c r="H27" s="516"/>
      <c r="I27" s="516"/>
      <c r="J27" s="516"/>
      <c r="K27" s="516"/>
      <c r="L27" s="516"/>
      <c r="M27" s="516"/>
      <c r="N27" s="516"/>
      <c r="O27" s="516"/>
      <c r="P27" s="516"/>
    </row>
    <row r="28" spans="1:19" ht="14.15" customHeight="1" x14ac:dyDescent="0.2">
      <c r="A28" s="182"/>
      <c r="B28" s="516"/>
      <c r="C28" s="516"/>
      <c r="D28" s="516"/>
      <c r="E28" s="516"/>
      <c r="F28" s="516"/>
      <c r="G28" s="516"/>
      <c r="H28" s="516"/>
      <c r="I28" s="516"/>
      <c r="J28" s="516"/>
      <c r="K28" s="516"/>
      <c r="L28" s="516"/>
      <c r="M28" s="516"/>
      <c r="N28" s="516"/>
      <c r="O28" s="516"/>
      <c r="P28" s="516"/>
    </row>
    <row r="29" spans="1:19" ht="14.15" customHeight="1" x14ac:dyDescent="0.2">
      <c r="A29" s="182" t="s">
        <v>397</v>
      </c>
      <c r="B29" s="515" t="s">
        <v>395</v>
      </c>
      <c r="C29" s="516"/>
      <c r="D29" s="516"/>
      <c r="E29" s="516"/>
      <c r="F29" s="516"/>
      <c r="G29" s="516"/>
      <c r="H29" s="516"/>
      <c r="I29" s="516"/>
      <c r="J29" s="516"/>
      <c r="K29" s="516"/>
      <c r="L29" s="516"/>
      <c r="M29" s="516"/>
      <c r="N29" s="516"/>
      <c r="O29" s="516"/>
      <c r="P29" s="516"/>
    </row>
    <row r="30" spans="1:19" ht="28.5" customHeight="1" x14ac:dyDescent="0.2">
      <c r="A30" s="182"/>
      <c r="B30" s="516"/>
      <c r="C30" s="516"/>
      <c r="D30" s="516"/>
      <c r="E30" s="516"/>
      <c r="F30" s="516"/>
      <c r="G30" s="516"/>
      <c r="H30" s="516"/>
      <c r="I30" s="516"/>
      <c r="J30" s="516"/>
      <c r="K30" s="516"/>
      <c r="L30" s="516"/>
      <c r="M30" s="516"/>
      <c r="N30" s="516"/>
      <c r="O30" s="516"/>
      <c r="P30" s="516"/>
    </row>
  </sheetData>
  <customSheetViews>
    <customSheetView guid="{26A1900F-5848-4061-AA0B-E0B8C2AC890B}" showPageBreaks="1" showGridLines="0" printArea="1" view="pageBreakPreview" topLeftCell="C1">
      <selection activeCell="A11" sqref="A11"/>
      <pageMargins left="0.78740157480314965" right="0.78740157480314965" top="0.78740157480314965" bottom="0.78740157480314965" header="0" footer="0"/>
      <pageSetup paperSize="9" scale="80" orientation="landscape" r:id="rId1"/>
      <headerFooter alignWithMargins="0"/>
    </customSheetView>
    <customSheetView guid="{B606BD3A-C42E-4EF1-8D52-58C00303D192}" showPageBreaks="1" showGridLines="0" printArea="1" view="pageBreakPreview">
      <selection activeCell="A11" sqref="A11"/>
      <pageMargins left="0.78740157480314965" right="0.78740157480314965" top="0.78740157480314965" bottom="0.78740157480314965" header="0" footer="0"/>
      <pageSetup paperSize="9" scale="80" orientation="landscape" r:id="rId2"/>
      <headerFooter alignWithMargins="0"/>
    </customSheetView>
  </customSheetViews>
  <mergeCells count="33">
    <mergeCell ref="B27:P28"/>
    <mergeCell ref="B29:P30"/>
    <mergeCell ref="A16:B16"/>
    <mergeCell ref="A15:B15"/>
    <mergeCell ref="A14:B14"/>
    <mergeCell ref="A25:B25"/>
    <mergeCell ref="A24:B24"/>
    <mergeCell ref="A23:B23"/>
    <mergeCell ref="A22:B22"/>
    <mergeCell ref="A21:B21"/>
    <mergeCell ref="A20:B20"/>
    <mergeCell ref="A19:B19"/>
    <mergeCell ref="A18:B18"/>
    <mergeCell ref="A17:B17"/>
    <mergeCell ref="Q2:R3"/>
    <mergeCell ref="C3:D3"/>
    <mergeCell ref="E3:F3"/>
    <mergeCell ref="G3:H3"/>
    <mergeCell ref="I3:J3"/>
    <mergeCell ref="C2:J2"/>
    <mergeCell ref="K2:P2"/>
    <mergeCell ref="K3:L3"/>
    <mergeCell ref="M3:N3"/>
    <mergeCell ref="O3:P3"/>
    <mergeCell ref="A5:B5"/>
    <mergeCell ref="A7:B7"/>
    <mergeCell ref="A6:B6"/>
    <mergeCell ref="A13:B13"/>
    <mergeCell ref="A12:B12"/>
    <mergeCell ref="A11:B11"/>
    <mergeCell ref="A10:B10"/>
    <mergeCell ref="A9:B9"/>
    <mergeCell ref="A8:B8"/>
  </mergeCells>
  <phoneticPr fontId="2"/>
  <pageMargins left="0.78740157480314965" right="0.78740157480314965" top="0.78740157480314965" bottom="0.78740157480314965" header="0" footer="0"/>
  <pageSetup paperSize="9" orientation="landscape"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view="pageBreakPreview" zoomScaleNormal="75" zoomScaleSheetLayoutView="100" workbookViewId="0">
      <pane xSplit="2" ySplit="6" topLeftCell="C7" activePane="bottomRight" state="frozen"/>
      <selection activeCell="I10" sqref="I10"/>
      <selection pane="topRight" activeCell="I10" sqref="I10"/>
      <selection pane="bottomLeft" activeCell="I10" sqref="I10"/>
      <selection pane="bottomRight" activeCell="B2" sqref="B2:C4"/>
    </sheetView>
  </sheetViews>
  <sheetFormatPr defaultColWidth="9" defaultRowHeight="13" x14ac:dyDescent="0.2"/>
  <cols>
    <col min="1" max="1" width="11" style="102" customWidth="1"/>
    <col min="2" max="2" width="7.7265625" style="97" customWidth="1"/>
    <col min="3" max="3" width="10.36328125" style="97" customWidth="1"/>
    <col min="4" max="9" width="9.90625" style="97" customWidth="1"/>
    <col min="10" max="18" width="5.90625" style="97" customWidth="1"/>
    <col min="19" max="16384" width="9" style="97"/>
  </cols>
  <sheetData>
    <row r="1" spans="1:13" s="113" customFormat="1" ht="15" customHeight="1" x14ac:dyDescent="0.2">
      <c r="A1" s="414" t="s">
        <v>462</v>
      </c>
      <c r="B1" s="257"/>
      <c r="C1" s="116"/>
      <c r="I1" s="396" t="s">
        <v>446</v>
      </c>
      <c r="L1" s="116"/>
      <c r="M1" s="116"/>
    </row>
    <row r="2" spans="1:13" s="113" customFormat="1" ht="13.5" customHeight="1" x14ac:dyDescent="0.2">
      <c r="A2" s="383"/>
      <c r="B2" s="787" t="s">
        <v>470</v>
      </c>
      <c r="C2" s="788"/>
      <c r="D2" s="783" t="s">
        <v>269</v>
      </c>
      <c r="E2" s="784"/>
      <c r="F2" s="784"/>
      <c r="G2" s="126"/>
      <c r="H2" s="126"/>
      <c r="I2" s="127"/>
    </row>
    <row r="3" spans="1:13" s="113" customFormat="1" ht="13.5" customHeight="1" x14ac:dyDescent="0.2">
      <c r="A3" s="340"/>
      <c r="B3" s="789"/>
      <c r="C3" s="790"/>
      <c r="D3" s="785"/>
      <c r="E3" s="786"/>
      <c r="F3" s="786"/>
      <c r="G3" s="782" t="s">
        <v>277</v>
      </c>
      <c r="H3" s="782"/>
      <c r="I3" s="782"/>
    </row>
    <row r="4" spans="1:13" s="113" customFormat="1" ht="13.5" customHeight="1" x14ac:dyDescent="0.2">
      <c r="A4" s="428"/>
      <c r="B4" s="791"/>
      <c r="C4" s="792"/>
      <c r="D4" s="258" t="s">
        <v>256</v>
      </c>
      <c r="E4" s="128" t="s">
        <v>257</v>
      </c>
      <c r="F4" s="258" t="s">
        <v>179</v>
      </c>
      <c r="G4" s="258" t="s">
        <v>256</v>
      </c>
      <c r="H4" s="128" t="s">
        <v>257</v>
      </c>
      <c r="I4" s="258" t="s">
        <v>179</v>
      </c>
    </row>
    <row r="5" spans="1:13" s="113" customFormat="1" ht="13.5" customHeight="1" x14ac:dyDescent="0.2">
      <c r="A5" s="384" t="s">
        <v>178</v>
      </c>
      <c r="B5" s="264" t="s">
        <v>1</v>
      </c>
      <c r="C5" s="82">
        <v>1871851</v>
      </c>
      <c r="D5" s="82">
        <v>62314</v>
      </c>
      <c r="E5" s="82">
        <v>55442</v>
      </c>
      <c r="F5" s="82">
        <f t="shared" ref="F5:F25" si="0">IF(SUM(D5:E5)=0,"-",SUM(D5:E5))</f>
        <v>117756</v>
      </c>
      <c r="G5" s="82">
        <v>7476</v>
      </c>
      <c r="H5" s="82">
        <v>2152</v>
      </c>
      <c r="I5" s="82">
        <f t="shared" ref="I5:I25" si="1">IF(SUM(G5:H5)=0,"-",SUM(G5:H5))</f>
        <v>9628</v>
      </c>
    </row>
    <row r="6" spans="1:13" s="114" customFormat="1" ht="13.5" customHeight="1" x14ac:dyDescent="0.2">
      <c r="A6" s="473" t="s">
        <v>388</v>
      </c>
      <c r="B6" s="474" t="s">
        <v>1</v>
      </c>
      <c r="C6" s="475">
        <f>IF(SUM(C7:C25)=0,"-",SUM(C7:C25))</f>
        <v>116468</v>
      </c>
      <c r="D6" s="475">
        <f>IF(SUM(D7:D25)=0,"-",SUM(D7:D25))</f>
        <v>4489</v>
      </c>
      <c r="E6" s="475">
        <f>IF(SUM(E7:E25)=0,"-",SUM(E7:E25))</f>
        <v>3228</v>
      </c>
      <c r="F6" s="475">
        <f t="shared" si="0"/>
        <v>7717</v>
      </c>
      <c r="G6" s="475">
        <f>IF(SUM(G7:G25)=0,"-",SUM(G7:G25))</f>
        <v>399</v>
      </c>
      <c r="H6" s="475">
        <f>IF(SUM(H7:H25)=0,"-",SUM(H7:H25))</f>
        <v>297</v>
      </c>
      <c r="I6" s="475">
        <f t="shared" si="1"/>
        <v>696</v>
      </c>
      <c r="J6" s="115"/>
    </row>
    <row r="7" spans="1:13" s="113" customFormat="1" ht="13.5" customHeight="1" x14ac:dyDescent="0.2">
      <c r="A7" s="312" t="s">
        <v>370</v>
      </c>
      <c r="B7" s="265" t="s">
        <v>1</v>
      </c>
      <c r="C7" s="88">
        <v>55631</v>
      </c>
      <c r="D7" s="88">
        <v>1459</v>
      </c>
      <c r="E7" s="88">
        <v>1614</v>
      </c>
      <c r="F7" s="130">
        <f t="shared" si="0"/>
        <v>3073</v>
      </c>
      <c r="G7" s="88" t="s">
        <v>391</v>
      </c>
      <c r="H7" s="88" t="s">
        <v>391</v>
      </c>
      <c r="I7" s="130" t="str">
        <f t="shared" si="1"/>
        <v>-</v>
      </c>
    </row>
    <row r="8" spans="1:13" s="113" customFormat="1" ht="13.5" customHeight="1" x14ac:dyDescent="0.2">
      <c r="A8" s="312" t="s">
        <v>371</v>
      </c>
      <c r="B8" s="265" t="s">
        <v>1</v>
      </c>
      <c r="C8" s="88">
        <v>14927</v>
      </c>
      <c r="D8" s="88">
        <v>416</v>
      </c>
      <c r="E8" s="88">
        <v>613</v>
      </c>
      <c r="F8" s="130">
        <f t="shared" si="0"/>
        <v>1029</v>
      </c>
      <c r="G8" s="88">
        <v>34</v>
      </c>
      <c r="H8" s="88">
        <v>87</v>
      </c>
      <c r="I8" s="130">
        <f t="shared" si="1"/>
        <v>121</v>
      </c>
    </row>
    <row r="9" spans="1:13" s="113" customFormat="1" ht="13.5" customHeight="1" x14ac:dyDescent="0.2">
      <c r="A9" s="312" t="s">
        <v>372</v>
      </c>
      <c r="B9" s="265" t="s">
        <v>1</v>
      </c>
      <c r="C9" s="88">
        <v>2119</v>
      </c>
      <c r="D9" s="88">
        <v>156</v>
      </c>
      <c r="E9" s="88">
        <v>15</v>
      </c>
      <c r="F9" s="130">
        <f t="shared" si="0"/>
        <v>171</v>
      </c>
      <c r="G9" s="88">
        <v>19</v>
      </c>
      <c r="H9" s="88" t="s">
        <v>391</v>
      </c>
      <c r="I9" s="130">
        <f t="shared" si="1"/>
        <v>19</v>
      </c>
    </row>
    <row r="10" spans="1:13" s="113" customFormat="1" ht="13.5" customHeight="1" x14ac:dyDescent="0.2">
      <c r="A10" s="312" t="s">
        <v>373</v>
      </c>
      <c r="B10" s="265" t="s">
        <v>1</v>
      </c>
      <c r="C10" s="88">
        <v>1710</v>
      </c>
      <c r="D10" s="88">
        <v>140</v>
      </c>
      <c r="E10" s="88">
        <v>32</v>
      </c>
      <c r="F10" s="130">
        <f t="shared" si="0"/>
        <v>172</v>
      </c>
      <c r="G10" s="88" t="s">
        <v>391</v>
      </c>
      <c r="H10" s="88" t="s">
        <v>391</v>
      </c>
      <c r="I10" s="130" t="str">
        <f t="shared" si="1"/>
        <v>-</v>
      </c>
    </row>
    <row r="11" spans="1:13" s="113" customFormat="1" ht="13.5" customHeight="1" x14ac:dyDescent="0.2">
      <c r="A11" s="312" t="s">
        <v>374</v>
      </c>
      <c r="B11" s="265" t="s">
        <v>1</v>
      </c>
      <c r="C11" s="88">
        <v>1720</v>
      </c>
      <c r="D11" s="88">
        <v>135</v>
      </c>
      <c r="E11" s="88">
        <v>4</v>
      </c>
      <c r="F11" s="130">
        <f t="shared" si="0"/>
        <v>139</v>
      </c>
      <c r="G11" s="88">
        <v>46</v>
      </c>
      <c r="H11" s="88">
        <v>4</v>
      </c>
      <c r="I11" s="130">
        <f t="shared" si="1"/>
        <v>50</v>
      </c>
    </row>
    <row r="12" spans="1:13" s="113" customFormat="1" ht="13.5" customHeight="1" x14ac:dyDescent="0.2">
      <c r="A12" s="312" t="s">
        <v>375</v>
      </c>
      <c r="B12" s="265" t="s">
        <v>1</v>
      </c>
      <c r="C12" s="88">
        <v>2197</v>
      </c>
      <c r="D12" s="88">
        <v>94</v>
      </c>
      <c r="E12" s="88">
        <v>36</v>
      </c>
      <c r="F12" s="130">
        <f t="shared" si="0"/>
        <v>130</v>
      </c>
      <c r="G12" s="88" t="s">
        <v>391</v>
      </c>
      <c r="H12" s="88" t="s">
        <v>391</v>
      </c>
      <c r="I12" s="130" t="str">
        <f t="shared" si="1"/>
        <v>-</v>
      </c>
    </row>
    <row r="13" spans="1:13" s="113" customFormat="1" ht="13.5" customHeight="1" x14ac:dyDescent="0.2">
      <c r="A13" s="312" t="s">
        <v>376</v>
      </c>
      <c r="B13" s="265" t="s">
        <v>1</v>
      </c>
      <c r="C13" s="88">
        <v>3455</v>
      </c>
      <c r="D13" s="88">
        <v>177</v>
      </c>
      <c r="E13" s="88">
        <v>87</v>
      </c>
      <c r="F13" s="130">
        <f t="shared" si="0"/>
        <v>264</v>
      </c>
      <c r="G13" s="88">
        <v>55</v>
      </c>
      <c r="H13" s="88">
        <v>16</v>
      </c>
      <c r="I13" s="130">
        <f t="shared" si="1"/>
        <v>71</v>
      </c>
    </row>
    <row r="14" spans="1:13" s="113" customFormat="1" ht="13.5" customHeight="1" x14ac:dyDescent="0.2">
      <c r="A14" s="312" t="s">
        <v>377</v>
      </c>
      <c r="B14" s="265" t="s">
        <v>1</v>
      </c>
      <c r="C14" s="88">
        <v>6269</v>
      </c>
      <c r="D14" s="88">
        <v>591</v>
      </c>
      <c r="E14" s="88" t="s">
        <v>391</v>
      </c>
      <c r="F14" s="130">
        <f t="shared" si="0"/>
        <v>591</v>
      </c>
      <c r="G14" s="88">
        <v>42</v>
      </c>
      <c r="H14" s="88" t="s">
        <v>391</v>
      </c>
      <c r="I14" s="130">
        <f t="shared" si="1"/>
        <v>42</v>
      </c>
    </row>
    <row r="15" spans="1:13" s="113" customFormat="1" ht="13.5" customHeight="1" x14ac:dyDescent="0.2">
      <c r="A15" s="312" t="s">
        <v>389</v>
      </c>
      <c r="B15" s="265" t="s">
        <v>1</v>
      </c>
      <c r="C15" s="88">
        <v>1329</v>
      </c>
      <c r="D15" s="88">
        <v>58</v>
      </c>
      <c r="E15" s="88">
        <v>34</v>
      </c>
      <c r="F15" s="130">
        <f t="shared" si="0"/>
        <v>92</v>
      </c>
      <c r="G15" s="88" t="s">
        <v>391</v>
      </c>
      <c r="H15" s="88" t="s">
        <v>391</v>
      </c>
      <c r="I15" s="130" t="str">
        <f t="shared" si="1"/>
        <v>-</v>
      </c>
    </row>
    <row r="16" spans="1:13" s="113" customFormat="1" ht="13.5" customHeight="1" x14ac:dyDescent="0.2">
      <c r="A16" s="312" t="s">
        <v>390</v>
      </c>
      <c r="B16" s="265" t="s">
        <v>1</v>
      </c>
      <c r="C16" s="88">
        <v>1071</v>
      </c>
      <c r="D16" s="88">
        <v>24</v>
      </c>
      <c r="E16" s="88">
        <v>84</v>
      </c>
      <c r="F16" s="130">
        <f t="shared" si="0"/>
        <v>108</v>
      </c>
      <c r="G16" s="88">
        <v>1</v>
      </c>
      <c r="H16" s="88">
        <v>50</v>
      </c>
      <c r="I16" s="130">
        <f t="shared" si="1"/>
        <v>51</v>
      </c>
    </row>
    <row r="17" spans="1:13" s="113" customFormat="1" ht="13.5" customHeight="1" x14ac:dyDescent="0.2">
      <c r="A17" s="312" t="s">
        <v>379</v>
      </c>
      <c r="B17" s="265" t="s">
        <v>1</v>
      </c>
      <c r="C17" s="88">
        <v>1906</v>
      </c>
      <c r="D17" s="88">
        <v>104</v>
      </c>
      <c r="E17" s="88">
        <v>54</v>
      </c>
      <c r="F17" s="130">
        <f t="shared" si="0"/>
        <v>158</v>
      </c>
      <c r="G17" s="88">
        <v>27</v>
      </c>
      <c r="H17" s="88">
        <v>10</v>
      </c>
      <c r="I17" s="130">
        <f t="shared" si="1"/>
        <v>37</v>
      </c>
    </row>
    <row r="18" spans="1:13" s="113" customFormat="1" ht="13.5" customHeight="1" x14ac:dyDescent="0.2">
      <c r="A18" s="312" t="s">
        <v>380</v>
      </c>
      <c r="B18" s="265" t="s">
        <v>1</v>
      </c>
      <c r="C18" s="88">
        <v>2628</v>
      </c>
      <c r="D18" s="88">
        <v>113</v>
      </c>
      <c r="E18" s="88">
        <v>35</v>
      </c>
      <c r="F18" s="130">
        <f t="shared" si="0"/>
        <v>148</v>
      </c>
      <c r="G18" s="88">
        <v>3</v>
      </c>
      <c r="H18" s="88">
        <v>2</v>
      </c>
      <c r="I18" s="130">
        <f t="shared" si="1"/>
        <v>5</v>
      </c>
    </row>
    <row r="19" spans="1:13" s="113" customFormat="1" ht="13.5" customHeight="1" x14ac:dyDescent="0.2">
      <c r="A19" s="312" t="s">
        <v>381</v>
      </c>
      <c r="B19" s="265" t="s">
        <v>1</v>
      </c>
      <c r="C19" s="88">
        <v>9387</v>
      </c>
      <c r="D19" s="88">
        <v>334</v>
      </c>
      <c r="E19" s="88">
        <v>418</v>
      </c>
      <c r="F19" s="130">
        <f t="shared" si="0"/>
        <v>752</v>
      </c>
      <c r="G19" s="88">
        <v>9</v>
      </c>
      <c r="H19" s="88">
        <v>82</v>
      </c>
      <c r="I19" s="130">
        <f t="shared" si="1"/>
        <v>91</v>
      </c>
    </row>
    <row r="20" spans="1:13" s="113" customFormat="1" ht="13.5" customHeight="1" x14ac:dyDescent="0.2">
      <c r="A20" s="312" t="s">
        <v>382</v>
      </c>
      <c r="B20" s="265" t="s">
        <v>1</v>
      </c>
      <c r="C20" s="88">
        <v>2732</v>
      </c>
      <c r="D20" s="88">
        <v>124</v>
      </c>
      <c r="E20" s="88">
        <v>50</v>
      </c>
      <c r="F20" s="130">
        <f t="shared" si="0"/>
        <v>174</v>
      </c>
      <c r="G20" s="88" t="s">
        <v>391</v>
      </c>
      <c r="H20" s="88">
        <v>1</v>
      </c>
      <c r="I20" s="130">
        <f t="shared" si="1"/>
        <v>1</v>
      </c>
    </row>
    <row r="21" spans="1:13" s="113" customFormat="1" ht="13.5" customHeight="1" x14ac:dyDescent="0.2">
      <c r="A21" s="312" t="s">
        <v>383</v>
      </c>
      <c r="B21" s="265" t="s">
        <v>1</v>
      </c>
      <c r="C21" s="88">
        <v>1213</v>
      </c>
      <c r="D21" s="88">
        <v>93</v>
      </c>
      <c r="E21" s="88">
        <v>69</v>
      </c>
      <c r="F21" s="130">
        <f t="shared" si="0"/>
        <v>162</v>
      </c>
      <c r="G21" s="88">
        <v>55</v>
      </c>
      <c r="H21" s="88">
        <v>34</v>
      </c>
      <c r="I21" s="130">
        <f t="shared" si="1"/>
        <v>89</v>
      </c>
    </row>
    <row r="22" spans="1:13" s="113" customFormat="1" ht="13.5" customHeight="1" x14ac:dyDescent="0.2">
      <c r="A22" s="312" t="s">
        <v>384</v>
      </c>
      <c r="B22" s="265" t="s">
        <v>1</v>
      </c>
      <c r="C22" s="88">
        <v>2805</v>
      </c>
      <c r="D22" s="88">
        <v>162</v>
      </c>
      <c r="E22" s="88">
        <v>37</v>
      </c>
      <c r="F22" s="130">
        <f t="shared" si="0"/>
        <v>199</v>
      </c>
      <c r="G22" s="88">
        <v>81</v>
      </c>
      <c r="H22" s="88">
        <v>11</v>
      </c>
      <c r="I22" s="130">
        <f t="shared" si="1"/>
        <v>92</v>
      </c>
    </row>
    <row r="23" spans="1:13" s="113" customFormat="1" ht="13.5" customHeight="1" x14ac:dyDescent="0.2">
      <c r="A23" s="312" t="s">
        <v>385</v>
      </c>
      <c r="B23" s="265" t="s">
        <v>1</v>
      </c>
      <c r="C23" s="88">
        <v>2596</v>
      </c>
      <c r="D23" s="88">
        <v>99</v>
      </c>
      <c r="E23" s="88">
        <v>18</v>
      </c>
      <c r="F23" s="130">
        <f t="shared" si="0"/>
        <v>117</v>
      </c>
      <c r="G23" s="88">
        <v>27</v>
      </c>
      <c r="H23" s="88" t="s">
        <v>391</v>
      </c>
      <c r="I23" s="130">
        <f t="shared" si="1"/>
        <v>27</v>
      </c>
    </row>
    <row r="24" spans="1:13" s="113" customFormat="1" ht="13.5" customHeight="1" x14ac:dyDescent="0.2">
      <c r="A24" s="312" t="s">
        <v>386</v>
      </c>
      <c r="B24" s="265" t="s">
        <v>1</v>
      </c>
      <c r="C24" s="88">
        <v>866</v>
      </c>
      <c r="D24" s="88">
        <v>85</v>
      </c>
      <c r="E24" s="88">
        <v>9</v>
      </c>
      <c r="F24" s="130">
        <f t="shared" si="0"/>
        <v>94</v>
      </c>
      <c r="G24" s="88" t="s">
        <v>391</v>
      </c>
      <c r="H24" s="88" t="s">
        <v>391</v>
      </c>
      <c r="I24" s="130" t="str">
        <f t="shared" si="1"/>
        <v>-</v>
      </c>
    </row>
    <row r="25" spans="1:13" s="113" customFormat="1" ht="13.5" customHeight="1" x14ac:dyDescent="0.2">
      <c r="A25" s="312" t="s">
        <v>387</v>
      </c>
      <c r="B25" s="265" t="s">
        <v>1</v>
      </c>
      <c r="C25" s="88">
        <v>1907</v>
      </c>
      <c r="D25" s="88">
        <v>125</v>
      </c>
      <c r="E25" s="88">
        <v>19</v>
      </c>
      <c r="F25" s="130">
        <f t="shared" si="0"/>
        <v>144</v>
      </c>
      <c r="G25" s="88" t="s">
        <v>391</v>
      </c>
      <c r="H25" s="88" t="s">
        <v>391</v>
      </c>
      <c r="I25" s="130" t="str">
        <f t="shared" si="1"/>
        <v>-</v>
      </c>
    </row>
    <row r="26" spans="1:13" s="113" customFormat="1" ht="13.5" customHeight="1" x14ac:dyDescent="0.2">
      <c r="A26" s="378" t="s">
        <v>299</v>
      </c>
      <c r="B26" s="257"/>
      <c r="C26" s="116"/>
      <c r="D26" s="116"/>
      <c r="E26" s="116"/>
      <c r="F26" s="116"/>
      <c r="G26" s="116"/>
      <c r="H26" s="116"/>
      <c r="I26" s="116"/>
    </row>
    <row r="27" spans="1:13" s="113" customFormat="1" ht="13.5" customHeight="1" x14ac:dyDescent="0.2">
      <c r="A27" s="780"/>
      <c r="B27" s="781"/>
      <c r="C27" s="781"/>
      <c r="D27" s="781"/>
      <c r="E27" s="781"/>
      <c r="F27" s="781"/>
      <c r="G27" s="781"/>
      <c r="H27" s="781"/>
      <c r="I27" s="781"/>
    </row>
    <row r="28" spans="1:13" s="113" customFormat="1" ht="13.5" customHeight="1" x14ac:dyDescent="0.2">
      <c r="A28" s="266"/>
      <c r="B28" s="266"/>
    </row>
    <row r="29" spans="1:13" s="113" customFormat="1" ht="13.5" customHeight="1" x14ac:dyDescent="0.2">
      <c r="A29" s="133"/>
      <c r="B29" s="133"/>
      <c r="F29" s="116"/>
      <c r="L29" s="116"/>
      <c r="M29" s="116"/>
    </row>
    <row r="30" spans="1:13" ht="13.5" customHeight="1" x14ac:dyDescent="0.2">
      <c r="B30" s="102"/>
      <c r="C30" s="102"/>
      <c r="D30" s="102"/>
      <c r="E30" s="102"/>
    </row>
    <row r="31" spans="1:13" s="100" customFormat="1" ht="13.5" customHeight="1" x14ac:dyDescent="0.2">
      <c r="A31" s="652"/>
      <c r="B31" s="652"/>
      <c r="C31" s="652"/>
      <c r="D31" s="652"/>
      <c r="E31" s="652"/>
      <c r="F31" s="652"/>
      <c r="G31" s="652"/>
      <c r="H31" s="652"/>
      <c r="I31" s="652"/>
    </row>
    <row r="32" spans="1:13" x14ac:dyDescent="0.2">
      <c r="B32" s="102"/>
      <c r="C32" s="102"/>
      <c r="D32" s="102"/>
      <c r="E32" s="102"/>
    </row>
    <row r="33" spans="2:9" x14ac:dyDescent="0.2">
      <c r="B33" s="102"/>
      <c r="C33" s="102"/>
      <c r="D33" s="102"/>
      <c r="E33" s="102"/>
    </row>
    <row r="34" spans="2:9" x14ac:dyDescent="0.2">
      <c r="B34" s="102"/>
    </row>
    <row r="35" spans="2:9" x14ac:dyDescent="0.2">
      <c r="B35" s="102"/>
    </row>
    <row r="36" spans="2:9" x14ac:dyDescent="0.2">
      <c r="B36" s="102"/>
    </row>
    <row r="37" spans="2:9" x14ac:dyDescent="0.2">
      <c r="B37" s="102"/>
      <c r="C37" s="116"/>
      <c r="I37" s="313"/>
    </row>
    <row r="38" spans="2:9" x14ac:dyDescent="0.2">
      <c r="B38" s="102"/>
    </row>
    <row r="39" spans="2:9" x14ac:dyDescent="0.2">
      <c r="B39" s="102"/>
    </row>
    <row r="40" spans="2:9" x14ac:dyDescent="0.2">
      <c r="B40" s="102"/>
    </row>
    <row r="41" spans="2:9" x14ac:dyDescent="0.2">
      <c r="B41" s="102"/>
    </row>
  </sheetData>
  <mergeCells count="5">
    <mergeCell ref="A27:I27"/>
    <mergeCell ref="G3:I3"/>
    <mergeCell ref="A31:I31"/>
    <mergeCell ref="D2:F3"/>
    <mergeCell ref="B2:C4"/>
  </mergeCells>
  <phoneticPr fontId="2"/>
  <pageMargins left="0.78740157480314965" right="0.78740157480314965" top="0.78740157480314965" bottom="0.78740157480314965" header="0" footer="0"/>
  <pageSetup paperSize="9" orientation="landscape" r:id="rId1"/>
  <headerFooter alignWithMargins="0"/>
  <rowBreaks count="3" manualBreakCount="3">
    <brk id="35805" min="227" max="54353" man="1"/>
    <brk id="36255" min="223" max="57901" man="1"/>
    <brk id="36513" min="219" max="5803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view="pageBreakPreview" zoomScale="90" zoomScaleNormal="75" zoomScaleSheetLayoutView="90" workbookViewId="0">
      <pane xSplit="1" ySplit="7" topLeftCell="B8" activePane="bottomRight" state="frozen"/>
      <selection pane="topRight" activeCell="C1" sqref="C1"/>
      <selection pane="bottomLeft" activeCell="A23" sqref="A23"/>
      <selection pane="bottomRight" activeCell="E11" sqref="E11"/>
    </sheetView>
  </sheetViews>
  <sheetFormatPr defaultColWidth="9" defaultRowHeight="13" x14ac:dyDescent="0.2"/>
  <cols>
    <col min="1" max="1" width="11.08984375" style="90" customWidth="1"/>
    <col min="2" max="5" width="11.453125" style="85" customWidth="1"/>
    <col min="6" max="6" width="10.36328125" style="85" customWidth="1"/>
    <col min="7" max="12" width="8.26953125" style="85" customWidth="1"/>
    <col min="13" max="16384" width="9" style="85"/>
  </cols>
  <sheetData>
    <row r="1" spans="1:9" ht="15.25" customHeight="1" x14ac:dyDescent="0.2">
      <c r="A1" s="172" t="s">
        <v>348</v>
      </c>
      <c r="B1" s="335"/>
      <c r="C1" s="335"/>
      <c r="D1" s="336"/>
      <c r="E1" s="95"/>
      <c r="F1" s="396" t="s">
        <v>446</v>
      </c>
    </row>
    <row r="2" spans="1:9" ht="15.25" customHeight="1" x14ac:dyDescent="0.2">
      <c r="A2" s="682"/>
      <c r="B2" s="708" t="s">
        <v>337</v>
      </c>
      <c r="C2" s="519"/>
      <c r="D2" s="519"/>
      <c r="E2" s="519"/>
      <c r="F2" s="520"/>
    </row>
    <row r="3" spans="1:9" ht="18.75" customHeight="1" x14ac:dyDescent="0.2">
      <c r="A3" s="683"/>
      <c r="B3" s="752" t="s">
        <v>270</v>
      </c>
      <c r="C3" s="795" t="s">
        <v>434</v>
      </c>
      <c r="D3" s="754" t="s">
        <v>341</v>
      </c>
      <c r="E3" s="754" t="s">
        <v>342</v>
      </c>
      <c r="F3" s="752" t="s">
        <v>332</v>
      </c>
    </row>
    <row r="4" spans="1:9" ht="15.25" customHeight="1" x14ac:dyDescent="0.2">
      <c r="A4" s="683"/>
      <c r="B4" s="753"/>
      <c r="C4" s="796"/>
      <c r="D4" s="755"/>
      <c r="E4" s="755"/>
      <c r="F4" s="797"/>
    </row>
    <row r="5" spans="1:9" s="87" customFormat="1" ht="12.75" customHeight="1" x14ac:dyDescent="0.2">
      <c r="A5" s="684"/>
      <c r="B5" s="316" t="s">
        <v>333</v>
      </c>
      <c r="C5" s="317" t="s">
        <v>334</v>
      </c>
      <c r="D5" s="317" t="s">
        <v>338</v>
      </c>
      <c r="E5" s="318" t="s">
        <v>339</v>
      </c>
      <c r="F5" s="316" t="s">
        <v>430</v>
      </c>
    </row>
    <row r="6" spans="1:9" ht="16" customHeight="1" x14ac:dyDescent="0.2">
      <c r="A6" s="319" t="s">
        <v>178</v>
      </c>
      <c r="B6" s="82">
        <v>1184238</v>
      </c>
      <c r="C6" s="82">
        <v>94250</v>
      </c>
      <c r="D6" s="81">
        <v>96490</v>
      </c>
      <c r="E6" s="82">
        <v>7791</v>
      </c>
      <c r="F6" s="301">
        <f>+(C6+D6-E6)/B6*100</f>
        <v>15.448668257563092</v>
      </c>
    </row>
    <row r="7" spans="1:9" s="86" customFormat="1" ht="16" customHeight="1" x14ac:dyDescent="0.2">
      <c r="A7" s="466" t="s">
        <v>388</v>
      </c>
      <c r="B7" s="475">
        <f>SUM(B8:B26)</f>
        <v>72863</v>
      </c>
      <c r="C7" s="475">
        <f>SUM(C8:C26)</f>
        <v>7021</v>
      </c>
      <c r="D7" s="475">
        <f>SUM(D8:D26)</f>
        <v>6327</v>
      </c>
      <c r="E7" s="475">
        <f>SUM(E8:E26)</f>
        <v>528</v>
      </c>
      <c r="F7" s="477">
        <f>+(C7+D7-E7)/B7*100</f>
        <v>17.59466395838766</v>
      </c>
    </row>
    <row r="8" spans="1:9" ht="16" customHeight="1" x14ac:dyDescent="0.2">
      <c r="A8" s="154" t="s">
        <v>370</v>
      </c>
      <c r="B8" s="88">
        <v>36314</v>
      </c>
      <c r="C8" s="88">
        <v>2585</v>
      </c>
      <c r="D8" s="88">
        <v>2444</v>
      </c>
      <c r="E8" s="88" t="s">
        <v>391</v>
      </c>
      <c r="F8" s="302">
        <v>13.8</v>
      </c>
      <c r="G8" s="91"/>
      <c r="I8" s="91"/>
    </row>
    <row r="9" spans="1:9" ht="16" customHeight="1" x14ac:dyDescent="0.2">
      <c r="A9" s="154" t="s">
        <v>371</v>
      </c>
      <c r="B9" s="88">
        <v>9722</v>
      </c>
      <c r="C9" s="88">
        <v>1152</v>
      </c>
      <c r="D9" s="88">
        <v>927</v>
      </c>
      <c r="E9" s="88">
        <v>21</v>
      </c>
      <c r="F9" s="302">
        <v>21.2</v>
      </c>
    </row>
    <row r="10" spans="1:9" ht="16" customHeight="1" x14ac:dyDescent="0.2">
      <c r="A10" s="154" t="s">
        <v>372</v>
      </c>
      <c r="B10" s="88">
        <v>1254</v>
      </c>
      <c r="C10" s="88">
        <v>115</v>
      </c>
      <c r="D10" s="88">
        <v>128</v>
      </c>
      <c r="E10" s="88">
        <v>18</v>
      </c>
      <c r="F10" s="302">
        <v>17.899999999999999</v>
      </c>
    </row>
    <row r="11" spans="1:9" ht="16" customHeight="1" x14ac:dyDescent="0.2">
      <c r="A11" s="154" t="s">
        <v>373</v>
      </c>
      <c r="B11" s="88">
        <v>936</v>
      </c>
      <c r="C11" s="88">
        <v>183</v>
      </c>
      <c r="D11" s="88">
        <v>136</v>
      </c>
      <c r="E11" s="88" t="s">
        <v>391</v>
      </c>
      <c r="F11" s="302">
        <v>34.1</v>
      </c>
      <c r="G11" s="91"/>
      <c r="I11" s="91"/>
    </row>
    <row r="12" spans="1:9" ht="16" customHeight="1" x14ac:dyDescent="0.2">
      <c r="A12" s="154" t="s">
        <v>374</v>
      </c>
      <c r="B12" s="88">
        <v>1064</v>
      </c>
      <c r="C12" s="88">
        <v>123</v>
      </c>
      <c r="D12" s="88">
        <v>115</v>
      </c>
      <c r="E12" s="88">
        <v>45</v>
      </c>
      <c r="F12" s="302">
        <v>18.100000000000001</v>
      </c>
    </row>
    <row r="13" spans="1:9" ht="16" customHeight="1" x14ac:dyDescent="0.2">
      <c r="A13" s="154" t="s">
        <v>375</v>
      </c>
      <c r="B13" s="88">
        <v>1228</v>
      </c>
      <c r="C13" s="88">
        <v>145</v>
      </c>
      <c r="D13" s="88">
        <v>98</v>
      </c>
      <c r="E13" s="88" t="s">
        <v>391</v>
      </c>
      <c r="F13" s="302">
        <v>19.8</v>
      </c>
    </row>
    <row r="14" spans="1:9" ht="16" customHeight="1" x14ac:dyDescent="0.2">
      <c r="A14" s="154" t="s">
        <v>376</v>
      </c>
      <c r="B14" s="88">
        <v>1903</v>
      </c>
      <c r="C14" s="88">
        <v>226</v>
      </c>
      <c r="D14" s="88">
        <v>218</v>
      </c>
      <c r="E14" s="88">
        <v>12</v>
      </c>
      <c r="F14" s="302">
        <v>22.7</v>
      </c>
      <c r="G14" s="91"/>
      <c r="I14" s="91"/>
    </row>
    <row r="15" spans="1:9" ht="16" customHeight="1" x14ac:dyDescent="0.2">
      <c r="A15" s="154" t="s">
        <v>377</v>
      </c>
      <c r="B15" s="88">
        <v>4006</v>
      </c>
      <c r="C15" s="88">
        <v>515</v>
      </c>
      <c r="D15" s="88">
        <v>506</v>
      </c>
      <c r="E15" s="88">
        <v>43</v>
      </c>
      <c r="F15" s="302">
        <v>24.4</v>
      </c>
    </row>
    <row r="16" spans="1:9" ht="16" customHeight="1" x14ac:dyDescent="0.2">
      <c r="A16" s="154" t="s">
        <v>389</v>
      </c>
      <c r="B16" s="88">
        <v>796</v>
      </c>
      <c r="C16" s="88">
        <v>68</v>
      </c>
      <c r="D16" s="88">
        <v>70</v>
      </c>
      <c r="E16" s="88" t="s">
        <v>391</v>
      </c>
      <c r="F16" s="302">
        <v>17.3</v>
      </c>
    </row>
    <row r="17" spans="1:9" ht="16" customHeight="1" x14ac:dyDescent="0.2">
      <c r="A17" s="154" t="s">
        <v>390</v>
      </c>
      <c r="B17" s="88">
        <v>634</v>
      </c>
      <c r="C17" s="88">
        <v>121</v>
      </c>
      <c r="D17" s="88">
        <v>99</v>
      </c>
      <c r="E17" s="88">
        <v>53</v>
      </c>
      <c r="F17" s="302">
        <v>26.3</v>
      </c>
      <c r="G17" s="91"/>
      <c r="I17" s="91"/>
    </row>
    <row r="18" spans="1:9" ht="16" customHeight="1" x14ac:dyDescent="0.2">
      <c r="A18" s="154" t="s">
        <v>379</v>
      </c>
      <c r="B18" s="88">
        <v>1068</v>
      </c>
      <c r="C18" s="88">
        <v>109</v>
      </c>
      <c r="D18" s="88">
        <v>126</v>
      </c>
      <c r="E18" s="88">
        <v>26</v>
      </c>
      <c r="F18" s="302">
        <v>19.600000000000001</v>
      </c>
    </row>
    <row r="19" spans="1:9" ht="16" customHeight="1" x14ac:dyDescent="0.2">
      <c r="A19" s="154" t="s">
        <v>380</v>
      </c>
      <c r="B19" s="88">
        <v>1500</v>
      </c>
      <c r="C19" s="88">
        <v>149</v>
      </c>
      <c r="D19" s="88">
        <v>121</v>
      </c>
      <c r="E19" s="88">
        <v>5</v>
      </c>
      <c r="F19" s="302">
        <v>17.7</v>
      </c>
    </row>
    <row r="20" spans="1:9" ht="16" customHeight="1" x14ac:dyDescent="0.2">
      <c r="A20" s="154" t="s">
        <v>381</v>
      </c>
      <c r="B20" s="88">
        <v>5889</v>
      </c>
      <c r="C20" s="88">
        <v>726</v>
      </c>
      <c r="D20" s="88">
        <v>646</v>
      </c>
      <c r="E20" s="88">
        <v>99</v>
      </c>
      <c r="F20" s="302">
        <v>21.6</v>
      </c>
      <c r="G20" s="91"/>
      <c r="I20" s="91"/>
    </row>
    <row r="21" spans="1:9" ht="16" customHeight="1" x14ac:dyDescent="0.2">
      <c r="A21" s="154" t="s">
        <v>382</v>
      </c>
      <c r="B21" s="88">
        <v>1474</v>
      </c>
      <c r="C21" s="88">
        <v>198</v>
      </c>
      <c r="D21" s="88">
        <v>148</v>
      </c>
      <c r="E21" s="88">
        <v>37</v>
      </c>
      <c r="F21" s="302">
        <v>21</v>
      </c>
    </row>
    <row r="22" spans="1:9" ht="16" customHeight="1" x14ac:dyDescent="0.2">
      <c r="A22" s="154" t="s">
        <v>383</v>
      </c>
      <c r="B22" s="88">
        <v>644</v>
      </c>
      <c r="C22" s="88">
        <v>116</v>
      </c>
      <c r="D22" s="88">
        <v>134</v>
      </c>
      <c r="E22" s="88">
        <v>68</v>
      </c>
      <c r="F22" s="302">
        <v>28.3</v>
      </c>
    </row>
    <row r="23" spans="1:9" ht="16" customHeight="1" x14ac:dyDescent="0.2">
      <c r="A23" s="154" t="s">
        <v>384</v>
      </c>
      <c r="B23" s="88">
        <v>1550</v>
      </c>
      <c r="C23" s="88">
        <v>170</v>
      </c>
      <c r="D23" s="88">
        <v>158</v>
      </c>
      <c r="E23" s="88">
        <v>80</v>
      </c>
      <c r="F23" s="302">
        <v>16</v>
      </c>
      <c r="G23" s="91"/>
      <c r="I23" s="91"/>
    </row>
    <row r="24" spans="1:9" ht="16" customHeight="1" x14ac:dyDescent="0.2">
      <c r="A24" s="154" t="s">
        <v>385</v>
      </c>
      <c r="B24" s="88">
        <v>1391</v>
      </c>
      <c r="C24" s="88">
        <v>103</v>
      </c>
      <c r="D24" s="88">
        <v>88</v>
      </c>
      <c r="E24" s="88">
        <v>21</v>
      </c>
      <c r="F24" s="302" t="s">
        <v>471</v>
      </c>
    </row>
    <row r="25" spans="1:9" ht="16" customHeight="1" x14ac:dyDescent="0.2">
      <c r="A25" s="154" t="s">
        <v>386</v>
      </c>
      <c r="B25" s="88">
        <v>448</v>
      </c>
      <c r="C25" s="88">
        <v>79</v>
      </c>
      <c r="D25" s="88">
        <v>63</v>
      </c>
      <c r="E25" s="88" t="s">
        <v>391</v>
      </c>
      <c r="F25" s="302">
        <v>31.7</v>
      </c>
    </row>
    <row r="26" spans="1:9" ht="16" customHeight="1" x14ac:dyDescent="0.2">
      <c r="A26" s="154" t="s">
        <v>387</v>
      </c>
      <c r="B26" s="88">
        <v>1042</v>
      </c>
      <c r="C26" s="88">
        <v>138</v>
      </c>
      <c r="D26" s="88">
        <v>102</v>
      </c>
      <c r="E26" s="88" t="s">
        <v>391</v>
      </c>
      <c r="F26" s="302">
        <v>23</v>
      </c>
      <c r="G26" s="91"/>
      <c r="I26" s="91"/>
    </row>
    <row r="27" spans="1:9" ht="16" customHeight="1" x14ac:dyDescent="0.2">
      <c r="A27" s="321" t="s">
        <v>299</v>
      </c>
      <c r="B27" s="300"/>
      <c r="C27" s="300"/>
    </row>
    <row r="28" spans="1:9" ht="31.5" customHeight="1" x14ac:dyDescent="0.2">
      <c r="A28" s="793" t="s">
        <v>435</v>
      </c>
      <c r="B28" s="794"/>
      <c r="C28" s="794"/>
      <c r="D28" s="794"/>
      <c r="E28" s="794"/>
      <c r="F28" s="794"/>
    </row>
    <row r="29" spans="1:9" ht="16" customHeight="1" x14ac:dyDescent="0.2">
      <c r="A29" s="337" t="s">
        <v>365</v>
      </c>
      <c r="B29" s="300"/>
      <c r="C29" s="300"/>
      <c r="D29" s="89"/>
      <c r="E29" s="89"/>
      <c r="F29" s="89"/>
    </row>
    <row r="30" spans="1:9" ht="16" customHeight="1" x14ac:dyDescent="0.2">
      <c r="B30" s="92"/>
      <c r="C30" s="92"/>
      <c r="D30" s="89"/>
      <c r="E30" s="89"/>
      <c r="F30" s="89"/>
    </row>
    <row r="31" spans="1:9" ht="16" customHeight="1" x14ac:dyDescent="0.2"/>
    <row r="32" spans="1:9" s="96" customFormat="1" ht="16" customHeight="1" x14ac:dyDescent="0.2">
      <c r="A32" s="675"/>
      <c r="B32" s="751"/>
      <c r="C32" s="751"/>
      <c r="D32" s="751"/>
      <c r="E32" s="751"/>
      <c r="F32" s="751"/>
    </row>
    <row r="33" spans="2:3" ht="16" customHeight="1" x14ac:dyDescent="0.2"/>
    <row r="34" spans="2:3" ht="16" customHeight="1" x14ac:dyDescent="0.2">
      <c r="B34" s="91"/>
      <c r="C34" s="91"/>
    </row>
    <row r="35" spans="2:3" x14ac:dyDescent="0.2">
      <c r="B35" s="91"/>
      <c r="C35" s="91"/>
    </row>
    <row r="36" spans="2:3" x14ac:dyDescent="0.2">
      <c r="B36" s="91"/>
      <c r="C36" s="91"/>
    </row>
    <row r="37" spans="2:3" x14ac:dyDescent="0.2">
      <c r="B37" s="91"/>
      <c r="C37" s="91"/>
    </row>
    <row r="38" spans="2:3" x14ac:dyDescent="0.2">
      <c r="B38" s="91"/>
      <c r="C38" s="91"/>
    </row>
  </sheetData>
  <mergeCells count="9">
    <mergeCell ref="A28:F28"/>
    <mergeCell ref="A32:F32"/>
    <mergeCell ref="A2:A5"/>
    <mergeCell ref="B2:F2"/>
    <mergeCell ref="B3:B4"/>
    <mergeCell ref="C3:C4"/>
    <mergeCell ref="D3:D4"/>
    <mergeCell ref="E3:E4"/>
    <mergeCell ref="F3:F4"/>
  </mergeCells>
  <phoneticPr fontId="2"/>
  <pageMargins left="0.78740157480314965" right="0.78740157480314965" top="0.78740157480314965" bottom="0.78740157480314965" header="0" footer="0"/>
  <pageSetup paperSize="9" orientation="landscape" r:id="rId1"/>
  <headerFooter alignWithMargins="0"/>
  <rowBreaks count="3" manualBreakCount="3">
    <brk id="35805" min="227" max="54353" man="1"/>
    <brk id="36255" min="223" max="57901" man="1"/>
    <brk id="36513" min="219" max="5803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activeCell="G14" sqref="G14"/>
    </sheetView>
  </sheetViews>
  <sheetFormatPr defaultColWidth="9" defaultRowHeight="13" x14ac:dyDescent="0.2"/>
  <cols>
    <col min="1" max="1" width="11.90625" style="90" customWidth="1"/>
    <col min="2" max="2" width="9.6328125" style="91" customWidth="1"/>
    <col min="3" max="4" width="7.453125" style="91" customWidth="1"/>
    <col min="5" max="5" width="8.453125" style="85" customWidth="1"/>
    <col min="6" max="6" width="8.453125" style="91" customWidth="1"/>
    <col min="7" max="7" width="8.453125" style="85" customWidth="1"/>
    <col min="8" max="8" width="7.7265625" style="85" customWidth="1"/>
    <col min="9" max="9" width="7.453125" style="85" customWidth="1"/>
    <col min="10" max="10" width="9" style="85" customWidth="1"/>
    <col min="11" max="11" width="8.7265625" style="85" customWidth="1"/>
    <col min="12" max="15" width="7.90625" style="85" customWidth="1"/>
    <col min="16" max="16" width="8.453125" style="85" customWidth="1"/>
    <col min="17" max="17" width="6.90625" style="85" customWidth="1"/>
    <col min="18" max="18" width="6.7265625" style="85" customWidth="1"/>
    <col min="19" max="25" width="5.90625" style="85" customWidth="1"/>
    <col min="26" max="16384" width="9" style="85"/>
  </cols>
  <sheetData>
    <row r="1" spans="1:20" ht="17.25" customHeight="1" x14ac:dyDescent="0.2">
      <c r="A1" s="416" t="s">
        <v>469</v>
      </c>
      <c r="B1" s="315"/>
      <c r="C1" s="315"/>
      <c r="D1" s="315"/>
      <c r="E1" s="144"/>
      <c r="F1" s="315"/>
      <c r="G1" s="144"/>
      <c r="H1" s="144"/>
      <c r="I1" s="144"/>
      <c r="J1" s="93"/>
      <c r="K1" s="93"/>
      <c r="P1" s="591" t="s">
        <v>447</v>
      </c>
      <c r="Q1" s="591"/>
      <c r="R1" s="591"/>
      <c r="S1" s="143"/>
      <c r="T1" s="300"/>
    </row>
    <row r="2" spans="1:20" s="110" customFormat="1" ht="15.75" customHeight="1" x14ac:dyDescent="0.2">
      <c r="A2" s="697"/>
      <c r="B2" s="706" t="s">
        <v>298</v>
      </c>
      <c r="C2" s="761" t="s">
        <v>304</v>
      </c>
      <c r="D2" s="761"/>
      <c r="E2" s="592" t="s">
        <v>328</v>
      </c>
      <c r="F2" s="592"/>
      <c r="G2" s="592"/>
      <c r="H2" s="592"/>
      <c r="I2" s="592"/>
      <c r="J2" s="219"/>
      <c r="K2" s="708" t="s">
        <v>329</v>
      </c>
      <c r="L2" s="709"/>
      <c r="M2" s="709"/>
      <c r="N2" s="709"/>
      <c r="O2" s="709"/>
      <c r="P2" s="709"/>
      <c r="Q2" s="709"/>
      <c r="R2" s="710"/>
    </row>
    <row r="3" spans="1:20" s="110" customFormat="1" ht="15.75" customHeight="1" x14ac:dyDescent="0.2">
      <c r="A3" s="697"/>
      <c r="B3" s="707"/>
      <c r="C3" s="758" t="s">
        <v>436</v>
      </c>
      <c r="D3" s="758" t="s">
        <v>437</v>
      </c>
      <c r="E3" s="595" t="s">
        <v>438</v>
      </c>
      <c r="F3" s="595" t="s">
        <v>439</v>
      </c>
      <c r="G3" s="595" t="s">
        <v>440</v>
      </c>
      <c r="H3" s="595" t="s">
        <v>441</v>
      </c>
      <c r="I3" s="595" t="s">
        <v>442</v>
      </c>
      <c r="J3" s="595" t="s">
        <v>311</v>
      </c>
      <c r="K3" s="708" t="s">
        <v>309</v>
      </c>
      <c r="L3" s="709"/>
      <c r="M3" s="709"/>
      <c r="N3" s="709"/>
      <c r="O3" s="709"/>
      <c r="P3" s="710"/>
      <c r="Q3" s="592" t="s">
        <v>271</v>
      </c>
      <c r="R3" s="592" t="s">
        <v>272</v>
      </c>
    </row>
    <row r="4" spans="1:20" ht="12" customHeight="1" x14ac:dyDescent="0.2">
      <c r="A4" s="697"/>
      <c r="B4" s="707"/>
      <c r="C4" s="759"/>
      <c r="D4" s="759"/>
      <c r="E4" s="707"/>
      <c r="F4" s="707"/>
      <c r="G4" s="707"/>
      <c r="H4" s="707"/>
      <c r="I4" s="707"/>
      <c r="J4" s="707"/>
      <c r="K4" s="595" t="s">
        <v>443</v>
      </c>
      <c r="L4" s="700" t="s">
        <v>274</v>
      </c>
      <c r="M4" s="417"/>
      <c r="N4" s="417"/>
      <c r="O4" s="801" t="s">
        <v>307</v>
      </c>
      <c r="P4" s="798" t="s">
        <v>297</v>
      </c>
      <c r="Q4" s="592"/>
      <c r="R4" s="592"/>
    </row>
    <row r="5" spans="1:20" ht="12" customHeight="1" x14ac:dyDescent="0.2">
      <c r="A5" s="697"/>
      <c r="B5" s="707"/>
      <c r="C5" s="759"/>
      <c r="D5" s="759"/>
      <c r="E5" s="707"/>
      <c r="F5" s="707"/>
      <c r="G5" s="707"/>
      <c r="H5" s="707"/>
      <c r="I5" s="707"/>
      <c r="J5" s="707"/>
      <c r="K5" s="707"/>
      <c r="L5" s="701"/>
      <c r="M5" s="700" t="s">
        <v>456</v>
      </c>
      <c r="N5" s="422"/>
      <c r="O5" s="801"/>
      <c r="P5" s="799"/>
      <c r="Q5" s="592"/>
      <c r="R5" s="592"/>
    </row>
    <row r="6" spans="1:20" ht="12" customHeight="1" x14ac:dyDescent="0.2">
      <c r="A6" s="697"/>
      <c r="B6" s="707"/>
      <c r="C6" s="759"/>
      <c r="D6" s="759"/>
      <c r="E6" s="707"/>
      <c r="F6" s="707"/>
      <c r="G6" s="707"/>
      <c r="H6" s="707"/>
      <c r="I6" s="707"/>
      <c r="J6" s="707"/>
      <c r="K6" s="707"/>
      <c r="L6" s="701"/>
      <c r="M6" s="701"/>
      <c r="N6" s="802" t="s">
        <v>321</v>
      </c>
      <c r="O6" s="801"/>
      <c r="P6" s="799"/>
      <c r="Q6" s="592"/>
      <c r="R6" s="592"/>
    </row>
    <row r="7" spans="1:20" ht="43.5" customHeight="1" x14ac:dyDescent="0.2">
      <c r="A7" s="697"/>
      <c r="B7" s="596"/>
      <c r="C7" s="760"/>
      <c r="D7" s="760"/>
      <c r="E7" s="596"/>
      <c r="F7" s="596"/>
      <c r="G7" s="596"/>
      <c r="H7" s="596"/>
      <c r="I7" s="596"/>
      <c r="J7" s="596"/>
      <c r="K7" s="596"/>
      <c r="L7" s="702"/>
      <c r="M7" s="702"/>
      <c r="N7" s="803"/>
      <c r="O7" s="801"/>
      <c r="P7" s="800"/>
      <c r="Q7" s="592"/>
      <c r="R7" s="592"/>
    </row>
    <row r="8" spans="1:20" s="110" customFormat="1" ht="17.25" customHeight="1" x14ac:dyDescent="0.2">
      <c r="A8" s="153" t="s">
        <v>178</v>
      </c>
      <c r="B8" s="82">
        <v>117756</v>
      </c>
      <c r="C8" s="82">
        <v>3</v>
      </c>
      <c r="D8" s="82">
        <v>1</v>
      </c>
      <c r="E8" s="82">
        <v>75779</v>
      </c>
      <c r="F8" s="82">
        <v>4060</v>
      </c>
      <c r="G8" s="82">
        <v>3472</v>
      </c>
      <c r="H8" s="82">
        <v>307</v>
      </c>
      <c r="I8" s="82">
        <v>71</v>
      </c>
      <c r="J8" s="82">
        <v>5930</v>
      </c>
      <c r="K8" s="82">
        <v>1878</v>
      </c>
      <c r="L8" s="82">
        <v>415</v>
      </c>
      <c r="M8" s="82">
        <v>143</v>
      </c>
      <c r="N8" s="82">
        <v>51</v>
      </c>
      <c r="O8" s="82">
        <v>513</v>
      </c>
      <c r="P8" s="82">
        <v>2300</v>
      </c>
      <c r="Q8" s="82">
        <v>337</v>
      </c>
      <c r="R8" s="82">
        <v>493</v>
      </c>
    </row>
    <row r="9" spans="1:20" s="114" customFormat="1" ht="17.25" customHeight="1" x14ac:dyDescent="0.2">
      <c r="A9" s="473" t="s">
        <v>388</v>
      </c>
      <c r="B9" s="467">
        <f t="shared" ref="B9:R9" si="0">IF(SUM(B10:B28)=0,"-",SUM(B10:B28))</f>
        <v>7717</v>
      </c>
      <c r="C9" s="467" t="str">
        <f t="shared" si="0"/>
        <v>-</v>
      </c>
      <c r="D9" s="467">
        <f t="shared" si="0"/>
        <v>1</v>
      </c>
      <c r="E9" s="467">
        <f t="shared" si="0"/>
        <v>1975</v>
      </c>
      <c r="F9" s="467">
        <f t="shared" si="0"/>
        <v>142</v>
      </c>
      <c r="G9" s="467">
        <f t="shared" si="0"/>
        <v>87</v>
      </c>
      <c r="H9" s="467">
        <f t="shared" si="0"/>
        <v>4</v>
      </c>
      <c r="I9" s="467">
        <f t="shared" si="0"/>
        <v>1</v>
      </c>
      <c r="J9" s="467">
        <f t="shared" si="0"/>
        <v>368</v>
      </c>
      <c r="K9" s="467">
        <f t="shared" si="0"/>
        <v>97</v>
      </c>
      <c r="L9" s="467">
        <f t="shared" si="0"/>
        <v>25</v>
      </c>
      <c r="M9" s="467">
        <f t="shared" si="0"/>
        <v>6</v>
      </c>
      <c r="N9" s="467">
        <f t="shared" si="0"/>
        <v>2</v>
      </c>
      <c r="O9" s="467">
        <f t="shared" si="0"/>
        <v>9</v>
      </c>
      <c r="P9" s="467">
        <f t="shared" si="0"/>
        <v>163</v>
      </c>
      <c r="Q9" s="467">
        <f t="shared" si="0"/>
        <v>58</v>
      </c>
      <c r="R9" s="467">
        <f t="shared" si="0"/>
        <v>16</v>
      </c>
    </row>
    <row r="10" spans="1:20" s="110" customFormat="1" ht="17.25" customHeight="1" x14ac:dyDescent="0.2">
      <c r="A10" s="154" t="s">
        <v>370</v>
      </c>
      <c r="B10" s="88">
        <v>3073</v>
      </c>
      <c r="C10" s="88" t="s">
        <v>471</v>
      </c>
      <c r="D10" s="88" t="s">
        <v>471</v>
      </c>
      <c r="E10" s="88" t="s">
        <v>471</v>
      </c>
      <c r="F10" s="88" t="s">
        <v>471</v>
      </c>
      <c r="G10" s="88" t="s">
        <v>471</v>
      </c>
      <c r="H10" s="88" t="s">
        <v>471</v>
      </c>
      <c r="I10" s="88" t="s">
        <v>471</v>
      </c>
      <c r="J10" s="88">
        <v>127</v>
      </c>
      <c r="K10" s="88">
        <v>18</v>
      </c>
      <c r="L10" s="88">
        <v>6</v>
      </c>
      <c r="M10" s="88" t="s">
        <v>391</v>
      </c>
      <c r="N10" s="88" t="s">
        <v>391</v>
      </c>
      <c r="O10" s="88" t="s">
        <v>391</v>
      </c>
      <c r="P10" s="88">
        <v>62</v>
      </c>
      <c r="Q10" s="88">
        <v>41</v>
      </c>
      <c r="R10" s="88" t="s">
        <v>471</v>
      </c>
    </row>
    <row r="11" spans="1:20" s="110" customFormat="1" ht="17.25" customHeight="1" x14ac:dyDescent="0.2">
      <c r="A11" s="154" t="s">
        <v>371</v>
      </c>
      <c r="B11" s="88">
        <v>1029</v>
      </c>
      <c r="C11" s="88" t="s">
        <v>391</v>
      </c>
      <c r="D11" s="88" t="s">
        <v>391</v>
      </c>
      <c r="E11" s="88" t="s">
        <v>391</v>
      </c>
      <c r="F11" s="88" t="s">
        <v>391</v>
      </c>
      <c r="G11" s="88" t="s">
        <v>391</v>
      </c>
      <c r="H11" s="88" t="s">
        <v>391</v>
      </c>
      <c r="I11" s="88" t="s">
        <v>391</v>
      </c>
      <c r="J11" s="88">
        <v>52</v>
      </c>
      <c r="K11" s="88">
        <v>20</v>
      </c>
      <c r="L11" s="88">
        <v>6</v>
      </c>
      <c r="M11" s="88" t="s">
        <v>391</v>
      </c>
      <c r="N11" s="88" t="s">
        <v>391</v>
      </c>
      <c r="O11" s="88">
        <v>3</v>
      </c>
      <c r="P11" s="88">
        <v>14</v>
      </c>
      <c r="Q11" s="88" t="s">
        <v>391</v>
      </c>
      <c r="R11" s="88">
        <v>9</v>
      </c>
    </row>
    <row r="12" spans="1:20" s="110" customFormat="1" ht="17.25" customHeight="1" x14ac:dyDescent="0.2">
      <c r="A12" s="154" t="s">
        <v>372</v>
      </c>
      <c r="B12" s="88">
        <v>171</v>
      </c>
      <c r="C12" s="88" t="s">
        <v>391</v>
      </c>
      <c r="D12" s="88" t="s">
        <v>391</v>
      </c>
      <c r="E12" s="88">
        <v>139</v>
      </c>
      <c r="F12" s="88">
        <v>10</v>
      </c>
      <c r="G12" s="88">
        <v>18</v>
      </c>
      <c r="H12" s="88">
        <v>3</v>
      </c>
      <c r="I12" s="88">
        <v>1</v>
      </c>
      <c r="J12" s="88">
        <v>23</v>
      </c>
      <c r="K12" s="88">
        <v>8</v>
      </c>
      <c r="L12" s="88">
        <v>6</v>
      </c>
      <c r="M12" s="88">
        <v>4</v>
      </c>
      <c r="N12" s="88">
        <v>2</v>
      </c>
      <c r="O12" s="88" t="s">
        <v>391</v>
      </c>
      <c r="P12" s="88">
        <v>8</v>
      </c>
      <c r="Q12" s="88">
        <v>1</v>
      </c>
      <c r="R12" s="88" t="s">
        <v>391</v>
      </c>
    </row>
    <row r="13" spans="1:20" s="110" customFormat="1" ht="17.25" customHeight="1" x14ac:dyDescent="0.2">
      <c r="A13" s="154" t="s">
        <v>373</v>
      </c>
      <c r="B13" s="88">
        <v>172</v>
      </c>
      <c r="C13" s="88" t="s">
        <v>391</v>
      </c>
      <c r="D13" s="88" t="s">
        <v>391</v>
      </c>
      <c r="E13" s="88">
        <v>147</v>
      </c>
      <c r="F13" s="88">
        <v>21</v>
      </c>
      <c r="G13" s="88">
        <v>4</v>
      </c>
      <c r="H13" s="88" t="s">
        <v>391</v>
      </c>
      <c r="I13" s="88" t="s">
        <v>391</v>
      </c>
      <c r="J13" s="88">
        <v>4</v>
      </c>
      <c r="K13" s="88">
        <v>1</v>
      </c>
      <c r="L13" s="88" t="s">
        <v>391</v>
      </c>
      <c r="M13" s="88" t="s">
        <v>391</v>
      </c>
      <c r="N13" s="88" t="s">
        <v>391</v>
      </c>
      <c r="O13" s="88" t="s">
        <v>391</v>
      </c>
      <c r="P13" s="88">
        <v>3</v>
      </c>
      <c r="Q13" s="88" t="s">
        <v>391</v>
      </c>
      <c r="R13" s="88" t="s">
        <v>391</v>
      </c>
    </row>
    <row r="14" spans="1:20" s="110" customFormat="1" ht="17.25" customHeight="1" x14ac:dyDescent="0.2">
      <c r="A14" s="154" t="s">
        <v>374</v>
      </c>
      <c r="B14" s="88">
        <v>139</v>
      </c>
      <c r="C14" s="88" t="s">
        <v>391</v>
      </c>
      <c r="D14" s="88" t="s">
        <v>391</v>
      </c>
      <c r="E14" s="88">
        <v>81</v>
      </c>
      <c r="F14" s="88">
        <v>49</v>
      </c>
      <c r="G14" s="88">
        <v>5</v>
      </c>
      <c r="H14" s="88" t="s">
        <v>391</v>
      </c>
      <c r="I14" s="88" t="s">
        <v>391</v>
      </c>
      <c r="J14" s="88">
        <v>5</v>
      </c>
      <c r="K14" s="88">
        <v>1</v>
      </c>
      <c r="L14" s="88" t="s">
        <v>391</v>
      </c>
      <c r="M14" s="88" t="s">
        <v>391</v>
      </c>
      <c r="N14" s="88" t="s">
        <v>391</v>
      </c>
      <c r="O14" s="88">
        <v>1</v>
      </c>
      <c r="P14" s="88">
        <v>3</v>
      </c>
      <c r="Q14" s="88" t="s">
        <v>391</v>
      </c>
      <c r="R14" s="88" t="s">
        <v>391</v>
      </c>
    </row>
    <row r="15" spans="1:20" s="110" customFormat="1" ht="17.25" customHeight="1" x14ac:dyDescent="0.2">
      <c r="A15" s="154" t="s">
        <v>375</v>
      </c>
      <c r="B15" s="88">
        <v>130</v>
      </c>
      <c r="C15" s="88" t="s">
        <v>391</v>
      </c>
      <c r="D15" s="88" t="s">
        <v>391</v>
      </c>
      <c r="E15" s="88">
        <v>113</v>
      </c>
      <c r="F15" s="88">
        <v>2</v>
      </c>
      <c r="G15" s="88">
        <v>8</v>
      </c>
      <c r="H15" s="88" t="s">
        <v>391</v>
      </c>
      <c r="I15" s="88" t="s">
        <v>391</v>
      </c>
      <c r="J15" s="88">
        <v>6</v>
      </c>
      <c r="K15" s="88">
        <v>1</v>
      </c>
      <c r="L15" s="88">
        <v>1</v>
      </c>
      <c r="M15" s="88">
        <v>1</v>
      </c>
      <c r="N15" s="88" t="s">
        <v>391</v>
      </c>
      <c r="O15" s="88" t="s">
        <v>391</v>
      </c>
      <c r="P15" s="88">
        <v>3</v>
      </c>
      <c r="Q15" s="88">
        <v>1</v>
      </c>
      <c r="R15" s="88" t="s">
        <v>391</v>
      </c>
    </row>
    <row r="16" spans="1:20" s="110" customFormat="1" ht="17.25" customHeight="1" x14ac:dyDescent="0.2">
      <c r="A16" s="154" t="s">
        <v>376</v>
      </c>
      <c r="B16" s="88">
        <v>264</v>
      </c>
      <c r="C16" s="88" t="s">
        <v>391</v>
      </c>
      <c r="D16" s="88" t="s">
        <v>391</v>
      </c>
      <c r="E16" s="88">
        <v>245</v>
      </c>
      <c r="F16" s="88">
        <v>6</v>
      </c>
      <c r="G16" s="88">
        <v>13</v>
      </c>
      <c r="H16" s="88" t="s">
        <v>391</v>
      </c>
      <c r="I16" s="88" t="s">
        <v>391</v>
      </c>
      <c r="J16" s="88">
        <v>11</v>
      </c>
      <c r="K16" s="88">
        <v>2</v>
      </c>
      <c r="L16" s="88" t="s">
        <v>391</v>
      </c>
      <c r="M16" s="88" t="s">
        <v>391</v>
      </c>
      <c r="N16" s="88" t="s">
        <v>391</v>
      </c>
      <c r="O16" s="88">
        <v>2</v>
      </c>
      <c r="P16" s="88">
        <v>7</v>
      </c>
      <c r="Q16" s="88" t="s">
        <v>391</v>
      </c>
      <c r="R16" s="88" t="s">
        <v>391</v>
      </c>
    </row>
    <row r="17" spans="1:18" s="110" customFormat="1" ht="17.25" customHeight="1" x14ac:dyDescent="0.2">
      <c r="A17" s="154" t="s">
        <v>377</v>
      </c>
      <c r="B17" s="88">
        <v>591</v>
      </c>
      <c r="C17" s="88" t="s">
        <v>391</v>
      </c>
      <c r="D17" s="88" t="s">
        <v>391</v>
      </c>
      <c r="E17" s="88" t="s">
        <v>471</v>
      </c>
      <c r="F17" s="88" t="s">
        <v>471</v>
      </c>
      <c r="G17" s="88" t="s">
        <v>471</v>
      </c>
      <c r="H17" s="88" t="s">
        <v>471</v>
      </c>
      <c r="I17" s="88" t="s">
        <v>471</v>
      </c>
      <c r="J17" s="88">
        <v>55</v>
      </c>
      <c r="K17" s="88">
        <v>21</v>
      </c>
      <c r="L17" s="88">
        <v>2</v>
      </c>
      <c r="M17" s="88" t="s">
        <v>391</v>
      </c>
      <c r="N17" s="88" t="s">
        <v>391</v>
      </c>
      <c r="O17" s="88" t="s">
        <v>391</v>
      </c>
      <c r="P17" s="88">
        <v>26</v>
      </c>
      <c r="Q17" s="88">
        <v>6</v>
      </c>
      <c r="R17" s="88" t="s">
        <v>391</v>
      </c>
    </row>
    <row r="18" spans="1:18" s="110" customFormat="1" ht="17.25" customHeight="1" x14ac:dyDescent="0.2">
      <c r="A18" s="154" t="s">
        <v>389</v>
      </c>
      <c r="B18" s="88">
        <v>92</v>
      </c>
      <c r="C18" s="88" t="s">
        <v>391</v>
      </c>
      <c r="D18" s="88">
        <v>1</v>
      </c>
      <c r="E18" s="88">
        <v>73</v>
      </c>
      <c r="F18" s="88">
        <v>16</v>
      </c>
      <c r="G18" s="88">
        <v>2</v>
      </c>
      <c r="H18" s="88" t="s">
        <v>391</v>
      </c>
      <c r="I18" s="88" t="s">
        <v>391</v>
      </c>
      <c r="J18" s="88">
        <v>4</v>
      </c>
      <c r="K18" s="88" t="s">
        <v>391</v>
      </c>
      <c r="L18" s="88" t="s">
        <v>391</v>
      </c>
      <c r="M18" s="88" t="s">
        <v>391</v>
      </c>
      <c r="N18" s="88" t="s">
        <v>391</v>
      </c>
      <c r="O18" s="88">
        <v>1</v>
      </c>
      <c r="P18" s="88">
        <v>1</v>
      </c>
      <c r="Q18" s="88" t="s">
        <v>391</v>
      </c>
      <c r="R18" s="88">
        <v>2</v>
      </c>
    </row>
    <row r="19" spans="1:18" s="110" customFormat="1" ht="17.25" customHeight="1" x14ac:dyDescent="0.2">
      <c r="A19" s="154" t="s">
        <v>390</v>
      </c>
      <c r="B19" s="88">
        <v>108</v>
      </c>
      <c r="C19" s="88" t="s">
        <v>391</v>
      </c>
      <c r="D19" s="88" t="s">
        <v>391</v>
      </c>
      <c r="E19" s="88">
        <v>107</v>
      </c>
      <c r="F19" s="88">
        <v>3</v>
      </c>
      <c r="G19" s="88">
        <v>1</v>
      </c>
      <c r="H19" s="88" t="s">
        <v>391</v>
      </c>
      <c r="I19" s="88" t="s">
        <v>391</v>
      </c>
      <c r="J19" s="88">
        <v>6</v>
      </c>
      <c r="K19" s="88">
        <v>4</v>
      </c>
      <c r="L19" s="88">
        <v>1</v>
      </c>
      <c r="M19" s="88" t="s">
        <v>391</v>
      </c>
      <c r="N19" s="88" t="s">
        <v>391</v>
      </c>
      <c r="O19" s="88" t="s">
        <v>391</v>
      </c>
      <c r="P19" s="88">
        <v>1</v>
      </c>
      <c r="Q19" s="88" t="s">
        <v>391</v>
      </c>
      <c r="R19" s="88" t="s">
        <v>391</v>
      </c>
    </row>
    <row r="20" spans="1:18" s="110" customFormat="1" ht="17.25" customHeight="1" x14ac:dyDescent="0.2">
      <c r="A20" s="154" t="s">
        <v>379</v>
      </c>
      <c r="B20" s="88">
        <v>158</v>
      </c>
      <c r="C20" s="88" t="s">
        <v>471</v>
      </c>
      <c r="D20" s="88" t="s">
        <v>471</v>
      </c>
      <c r="E20" s="88">
        <v>104</v>
      </c>
      <c r="F20" s="88" t="s">
        <v>471</v>
      </c>
      <c r="G20" s="88" t="s">
        <v>471</v>
      </c>
      <c r="H20" s="88" t="s">
        <v>471</v>
      </c>
      <c r="I20" s="88" t="s">
        <v>471</v>
      </c>
      <c r="J20" s="88">
        <v>11</v>
      </c>
      <c r="K20" s="88">
        <v>3</v>
      </c>
      <c r="L20" s="88" t="s">
        <v>391</v>
      </c>
      <c r="M20" s="88" t="s">
        <v>391</v>
      </c>
      <c r="N20" s="88" t="s">
        <v>391</v>
      </c>
      <c r="O20" s="88" t="s">
        <v>391</v>
      </c>
      <c r="P20" s="88">
        <v>5</v>
      </c>
      <c r="Q20" s="88">
        <v>3</v>
      </c>
      <c r="R20" s="88" t="s">
        <v>391</v>
      </c>
    </row>
    <row r="21" spans="1:18" s="110" customFormat="1" ht="17.25" customHeight="1" x14ac:dyDescent="0.2">
      <c r="A21" s="154" t="s">
        <v>380</v>
      </c>
      <c r="B21" s="88">
        <v>148</v>
      </c>
      <c r="C21" s="88" t="s">
        <v>391</v>
      </c>
      <c r="D21" s="88" t="s">
        <v>391</v>
      </c>
      <c r="E21" s="88">
        <v>143</v>
      </c>
      <c r="F21" s="88">
        <v>2</v>
      </c>
      <c r="G21" s="88">
        <v>2</v>
      </c>
      <c r="H21" s="88">
        <v>1</v>
      </c>
      <c r="I21" s="88" t="s">
        <v>391</v>
      </c>
      <c r="J21" s="88">
        <v>2</v>
      </c>
      <c r="K21" s="88" t="s">
        <v>391</v>
      </c>
      <c r="L21" s="88">
        <v>2</v>
      </c>
      <c r="M21" s="88">
        <v>1</v>
      </c>
      <c r="N21" s="88" t="s">
        <v>391</v>
      </c>
      <c r="O21" s="88" t="s">
        <v>391</v>
      </c>
      <c r="P21" s="88" t="s">
        <v>391</v>
      </c>
      <c r="Q21" s="88" t="s">
        <v>391</v>
      </c>
      <c r="R21" s="88" t="s">
        <v>391</v>
      </c>
    </row>
    <row r="22" spans="1:18" s="110" customFormat="1" ht="17.25" customHeight="1" x14ac:dyDescent="0.2">
      <c r="A22" s="154" t="s">
        <v>381</v>
      </c>
      <c r="B22" s="88">
        <v>752</v>
      </c>
      <c r="C22" s="88" t="s">
        <v>471</v>
      </c>
      <c r="D22" s="88" t="s">
        <v>471</v>
      </c>
      <c r="E22" s="88" t="s">
        <v>471</v>
      </c>
      <c r="F22" s="88" t="s">
        <v>471</v>
      </c>
      <c r="G22" s="88" t="s">
        <v>471</v>
      </c>
      <c r="H22" s="88" t="s">
        <v>471</v>
      </c>
      <c r="I22" s="88" t="s">
        <v>471</v>
      </c>
      <c r="J22" s="88">
        <v>28</v>
      </c>
      <c r="K22" s="88">
        <v>7</v>
      </c>
      <c r="L22" s="88">
        <v>1</v>
      </c>
      <c r="M22" s="88" t="s">
        <v>391</v>
      </c>
      <c r="N22" s="88" t="s">
        <v>391</v>
      </c>
      <c r="O22" s="88">
        <v>1</v>
      </c>
      <c r="P22" s="88">
        <v>14</v>
      </c>
      <c r="Q22" s="88">
        <v>5</v>
      </c>
      <c r="R22" s="88" t="s">
        <v>391</v>
      </c>
    </row>
    <row r="23" spans="1:18" s="110" customFormat="1" ht="17.25" customHeight="1" x14ac:dyDescent="0.2">
      <c r="A23" s="154" t="s">
        <v>382</v>
      </c>
      <c r="B23" s="88">
        <v>174</v>
      </c>
      <c r="C23" s="88" t="s">
        <v>391</v>
      </c>
      <c r="D23" s="88" t="s">
        <v>391</v>
      </c>
      <c r="E23" s="88">
        <v>157</v>
      </c>
      <c r="F23" s="88">
        <v>10</v>
      </c>
      <c r="G23" s="88">
        <v>7</v>
      </c>
      <c r="H23" s="88" t="s">
        <v>391</v>
      </c>
      <c r="I23" s="88" t="s">
        <v>391</v>
      </c>
      <c r="J23" s="88">
        <v>7</v>
      </c>
      <c r="K23" s="88">
        <v>1</v>
      </c>
      <c r="L23" s="88" t="s">
        <v>391</v>
      </c>
      <c r="M23" s="88" t="s">
        <v>391</v>
      </c>
      <c r="N23" s="88" t="s">
        <v>391</v>
      </c>
      <c r="O23" s="88" t="s">
        <v>391</v>
      </c>
      <c r="P23" s="88">
        <v>6</v>
      </c>
      <c r="Q23" s="88" t="s">
        <v>391</v>
      </c>
      <c r="R23" s="88" t="s">
        <v>391</v>
      </c>
    </row>
    <row r="24" spans="1:18" s="110" customFormat="1" ht="17.25" customHeight="1" x14ac:dyDescent="0.2">
      <c r="A24" s="154" t="s">
        <v>383</v>
      </c>
      <c r="B24" s="88">
        <v>162</v>
      </c>
      <c r="C24" s="88" t="s">
        <v>391</v>
      </c>
      <c r="D24" s="88" t="s">
        <v>391</v>
      </c>
      <c r="E24" s="88">
        <v>142</v>
      </c>
      <c r="F24" s="88">
        <v>14</v>
      </c>
      <c r="G24" s="88">
        <v>6</v>
      </c>
      <c r="H24" s="88" t="s">
        <v>391</v>
      </c>
      <c r="I24" s="88" t="s">
        <v>391</v>
      </c>
      <c r="J24" s="88">
        <v>6</v>
      </c>
      <c r="K24" s="88">
        <v>3</v>
      </c>
      <c r="L24" s="88" t="s">
        <v>391</v>
      </c>
      <c r="M24" s="88" t="s">
        <v>391</v>
      </c>
      <c r="N24" s="88" t="s">
        <v>391</v>
      </c>
      <c r="O24" s="88">
        <v>1</v>
      </c>
      <c r="P24" s="88" t="s">
        <v>391</v>
      </c>
      <c r="Q24" s="88" t="s">
        <v>391</v>
      </c>
      <c r="R24" s="88">
        <v>2</v>
      </c>
    </row>
    <row r="25" spans="1:18" s="110" customFormat="1" ht="17.25" customHeight="1" x14ac:dyDescent="0.2">
      <c r="A25" s="154" t="s">
        <v>384</v>
      </c>
      <c r="B25" s="88">
        <v>199</v>
      </c>
      <c r="C25" s="88" t="s">
        <v>391</v>
      </c>
      <c r="D25" s="88" t="s">
        <v>391</v>
      </c>
      <c r="E25" s="88">
        <v>188</v>
      </c>
      <c r="F25" s="88">
        <v>5</v>
      </c>
      <c r="G25" s="88">
        <v>6</v>
      </c>
      <c r="H25" s="88" t="s">
        <v>391</v>
      </c>
      <c r="I25" s="88" t="s">
        <v>391</v>
      </c>
      <c r="J25" s="88">
        <v>6</v>
      </c>
      <c r="K25" s="88">
        <v>3</v>
      </c>
      <c r="L25" s="88" t="s">
        <v>391</v>
      </c>
      <c r="M25" s="88" t="s">
        <v>391</v>
      </c>
      <c r="N25" s="88" t="s">
        <v>391</v>
      </c>
      <c r="O25" s="88" t="s">
        <v>391</v>
      </c>
      <c r="P25" s="88">
        <v>2</v>
      </c>
      <c r="Q25" s="88">
        <v>1</v>
      </c>
      <c r="R25" s="88" t="s">
        <v>391</v>
      </c>
    </row>
    <row r="26" spans="1:18" s="110" customFormat="1" ht="17.25" customHeight="1" x14ac:dyDescent="0.2">
      <c r="A26" s="154" t="s">
        <v>385</v>
      </c>
      <c r="B26" s="88">
        <v>117</v>
      </c>
      <c r="C26" s="88" t="s">
        <v>391</v>
      </c>
      <c r="D26" s="88" t="s">
        <v>391</v>
      </c>
      <c r="E26" s="88">
        <v>104</v>
      </c>
      <c r="F26" s="88">
        <v>4</v>
      </c>
      <c r="G26" s="88">
        <v>9</v>
      </c>
      <c r="H26" s="88" t="s">
        <v>391</v>
      </c>
      <c r="I26" s="88" t="s">
        <v>391</v>
      </c>
      <c r="J26" s="88">
        <v>9</v>
      </c>
      <c r="K26" s="88">
        <v>2</v>
      </c>
      <c r="L26" s="88" t="s">
        <v>391</v>
      </c>
      <c r="M26" s="88" t="s">
        <v>391</v>
      </c>
      <c r="N26" s="88" t="s">
        <v>391</v>
      </c>
      <c r="O26" s="88" t="s">
        <v>391</v>
      </c>
      <c r="P26" s="88">
        <v>7</v>
      </c>
      <c r="Q26" s="88" t="s">
        <v>391</v>
      </c>
      <c r="R26" s="88" t="s">
        <v>391</v>
      </c>
    </row>
    <row r="27" spans="1:18" s="110" customFormat="1" ht="17.25" customHeight="1" x14ac:dyDescent="0.2">
      <c r="A27" s="154" t="s">
        <v>386</v>
      </c>
      <c r="B27" s="88">
        <v>94</v>
      </c>
      <c r="C27" s="88" t="s">
        <v>391</v>
      </c>
      <c r="D27" s="88" t="s">
        <v>391</v>
      </c>
      <c r="E27" s="88">
        <v>92</v>
      </c>
      <c r="F27" s="88" t="s">
        <v>391</v>
      </c>
      <c r="G27" s="88">
        <v>2</v>
      </c>
      <c r="H27" s="88" t="s">
        <v>391</v>
      </c>
      <c r="I27" s="88" t="s">
        <v>391</v>
      </c>
      <c r="J27" s="88">
        <v>2</v>
      </c>
      <c r="K27" s="88">
        <v>1</v>
      </c>
      <c r="L27" s="88" t="s">
        <v>391</v>
      </c>
      <c r="M27" s="88" t="s">
        <v>391</v>
      </c>
      <c r="N27" s="88" t="s">
        <v>391</v>
      </c>
      <c r="O27" s="88" t="s">
        <v>391</v>
      </c>
      <c r="P27" s="88">
        <v>1</v>
      </c>
      <c r="Q27" s="88" t="s">
        <v>391</v>
      </c>
      <c r="R27" s="88" t="s">
        <v>391</v>
      </c>
    </row>
    <row r="28" spans="1:18" s="110" customFormat="1" ht="17.25" customHeight="1" x14ac:dyDescent="0.2">
      <c r="A28" s="154" t="s">
        <v>387</v>
      </c>
      <c r="B28" s="88">
        <v>144</v>
      </c>
      <c r="C28" s="88" t="s">
        <v>391</v>
      </c>
      <c r="D28" s="88" t="s">
        <v>391</v>
      </c>
      <c r="E28" s="88">
        <v>140</v>
      </c>
      <c r="F28" s="88" t="s">
        <v>391</v>
      </c>
      <c r="G28" s="88">
        <v>4</v>
      </c>
      <c r="H28" s="88" t="s">
        <v>391</v>
      </c>
      <c r="I28" s="88" t="s">
        <v>391</v>
      </c>
      <c r="J28" s="88">
        <v>4</v>
      </c>
      <c r="K28" s="88">
        <v>1</v>
      </c>
      <c r="L28" s="88" t="s">
        <v>391</v>
      </c>
      <c r="M28" s="88" t="s">
        <v>391</v>
      </c>
      <c r="N28" s="88" t="s">
        <v>391</v>
      </c>
      <c r="O28" s="88" t="s">
        <v>391</v>
      </c>
      <c r="P28" s="88" t="s">
        <v>391</v>
      </c>
      <c r="Q28" s="88" t="s">
        <v>391</v>
      </c>
      <c r="R28" s="88">
        <v>3</v>
      </c>
    </row>
    <row r="29" spans="1:18" ht="13.5" customHeight="1" x14ac:dyDescent="0.2">
      <c r="A29" s="321" t="s">
        <v>299</v>
      </c>
      <c r="B29" s="300"/>
      <c r="C29" s="300"/>
      <c r="D29" s="300"/>
      <c r="E29" s="143"/>
      <c r="F29" s="300"/>
      <c r="G29" s="89"/>
      <c r="H29" s="89"/>
      <c r="I29" s="89"/>
      <c r="J29" s="89"/>
      <c r="K29" s="143"/>
      <c r="L29" s="300"/>
      <c r="M29" s="300"/>
      <c r="N29" s="300"/>
      <c r="O29" s="89"/>
      <c r="P29" s="89"/>
      <c r="Q29" s="143"/>
      <c r="R29" s="300"/>
    </row>
    <row r="30" spans="1:18" ht="13.5" customHeight="1" x14ac:dyDescent="0.2">
      <c r="A30" s="174"/>
      <c r="B30" s="92"/>
      <c r="C30" s="92"/>
      <c r="D30" s="92"/>
      <c r="E30" s="89"/>
      <c r="F30" s="92"/>
      <c r="G30" s="89"/>
      <c r="H30" s="89"/>
      <c r="I30" s="89"/>
      <c r="J30" s="89"/>
      <c r="K30" s="89"/>
      <c r="L30" s="89"/>
    </row>
    <row r="31" spans="1:18" ht="13.5" customHeight="1" x14ac:dyDescent="0.2">
      <c r="A31" s="199"/>
      <c r="K31" s="89"/>
      <c r="L31" s="89"/>
    </row>
    <row r="32" spans="1:18" ht="13.5" customHeight="1" x14ac:dyDescent="0.2">
      <c r="L32" s="89"/>
    </row>
    <row r="33" spans="2:7" ht="9.75" customHeight="1" x14ac:dyDescent="0.2">
      <c r="B33" s="90"/>
      <c r="C33" s="90"/>
      <c r="D33" s="90"/>
      <c r="E33" s="90"/>
      <c r="F33" s="85"/>
      <c r="G33" s="91"/>
    </row>
    <row r="34" spans="2:7" ht="9.75" customHeight="1" x14ac:dyDescent="0.2">
      <c r="B34" s="90"/>
      <c r="C34" s="90"/>
      <c r="D34" s="90"/>
      <c r="E34" s="90"/>
      <c r="F34" s="85"/>
      <c r="G34" s="91"/>
    </row>
    <row r="35" spans="2:7" ht="9.75" customHeight="1" x14ac:dyDescent="0.2">
      <c r="B35" s="90"/>
      <c r="C35" s="90"/>
      <c r="D35" s="90"/>
      <c r="E35" s="90"/>
      <c r="F35" s="85"/>
      <c r="G35" s="91"/>
    </row>
    <row r="36" spans="2:7" ht="9.75" customHeight="1" x14ac:dyDescent="0.2">
      <c r="B36" s="90"/>
      <c r="C36" s="90"/>
      <c r="D36" s="90"/>
      <c r="E36" s="90"/>
      <c r="F36" s="85"/>
      <c r="G36" s="91"/>
    </row>
  </sheetData>
  <mergeCells count="23">
    <mergeCell ref="A2:A7"/>
    <mergeCell ref="B2:B7"/>
    <mergeCell ref="E2:I2"/>
    <mergeCell ref="K2:R2"/>
    <mergeCell ref="E3:E7"/>
    <mergeCell ref="H3:H7"/>
    <mergeCell ref="F3:F7"/>
    <mergeCell ref="J3:J7"/>
    <mergeCell ref="C3:C7"/>
    <mergeCell ref="C2:D2"/>
    <mergeCell ref="G3:G7"/>
    <mergeCell ref="O4:O7"/>
    <mergeCell ref="I3:I7"/>
    <mergeCell ref="M5:M7"/>
    <mergeCell ref="D3:D7"/>
    <mergeCell ref="N6:N7"/>
    <mergeCell ref="P1:R1"/>
    <mergeCell ref="Q3:Q7"/>
    <mergeCell ref="R3:R7"/>
    <mergeCell ref="K3:P3"/>
    <mergeCell ref="K4:K7"/>
    <mergeCell ref="L4:L7"/>
    <mergeCell ref="P4:P7"/>
  </mergeCells>
  <phoneticPr fontId="2"/>
  <printOptions horizontalCentered="1"/>
  <pageMargins left="0.59055118110236227" right="0.59055118110236227" top="0.78740157480314965" bottom="0.78740157480314965" header="0" footer="0"/>
  <pageSetup paperSize="9" scale="86" orientation="landscape" r:id="rId1"/>
  <headerFooter alignWithMargins="0"/>
  <rowBreaks count="3" manualBreakCount="3">
    <brk id="35805" min="227" max="54353" man="1"/>
    <brk id="36255" min="223" max="57901" man="1"/>
    <brk id="36513" min="219" max="5803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1"/>
  <sheetViews>
    <sheetView showGridLines="0" view="pageBreakPreview" zoomScale="80" zoomScaleNormal="75" zoomScaleSheetLayoutView="80" workbookViewId="0">
      <pane xSplit="1" ySplit="6" topLeftCell="B7" activePane="bottomRight" state="frozen"/>
      <selection pane="topRight" activeCell="B1" sqref="B1"/>
      <selection pane="bottomLeft" activeCell="A7" sqref="A7"/>
      <selection pane="bottomRight" activeCell="G22" sqref="G22"/>
    </sheetView>
  </sheetViews>
  <sheetFormatPr defaultColWidth="9" defaultRowHeight="13" x14ac:dyDescent="0.2"/>
  <cols>
    <col min="1" max="1" width="11.453125" style="90" customWidth="1"/>
    <col min="2" max="2" width="7.90625" style="85" customWidth="1"/>
    <col min="3" max="3" width="7.90625" style="91" customWidth="1"/>
    <col min="4" max="4" width="7.26953125" style="91" customWidth="1"/>
    <col min="5" max="5" width="7.90625" style="91" customWidth="1"/>
    <col min="6" max="6" width="7.26953125" style="85" customWidth="1"/>
    <col min="7" max="7" width="7.26953125" style="91" customWidth="1"/>
    <col min="8" max="8" width="7.26953125" style="85" customWidth="1"/>
    <col min="9" max="15" width="7.90625" style="85" customWidth="1"/>
    <col min="16" max="18" width="7.26953125" style="85" customWidth="1"/>
    <col min="19" max="21" width="7.90625" style="85" customWidth="1"/>
    <col min="22" max="16384" width="9" style="85"/>
  </cols>
  <sheetData>
    <row r="1" spans="1:21" ht="18" customHeight="1" x14ac:dyDescent="0.2">
      <c r="A1" s="172" t="s">
        <v>306</v>
      </c>
      <c r="B1" s="112"/>
      <c r="C1" s="315"/>
      <c r="D1" s="315"/>
      <c r="E1" s="315"/>
      <c r="F1" s="144"/>
      <c r="G1" s="315"/>
      <c r="H1" s="144"/>
      <c r="I1" s="144"/>
      <c r="J1" s="144"/>
      <c r="K1" s="144"/>
      <c r="L1" s="144"/>
      <c r="R1" s="591" t="s">
        <v>447</v>
      </c>
      <c r="S1" s="591"/>
      <c r="T1" s="591"/>
      <c r="U1" s="591"/>
    </row>
    <row r="2" spans="1:21" s="110" customFormat="1" ht="15" customHeight="1" x14ac:dyDescent="0.2">
      <c r="A2" s="339"/>
      <c r="B2" s="811" t="s">
        <v>444</v>
      </c>
      <c r="C2" s="812"/>
      <c r="D2" s="812"/>
      <c r="E2" s="812"/>
      <c r="F2" s="812"/>
      <c r="G2" s="812"/>
      <c r="H2" s="812"/>
      <c r="I2" s="812"/>
      <c r="J2" s="812"/>
      <c r="K2" s="812"/>
      <c r="L2" s="811" t="s">
        <v>324</v>
      </c>
      <c r="M2" s="812"/>
      <c r="N2" s="812"/>
      <c r="O2" s="812"/>
      <c r="P2" s="812"/>
      <c r="Q2" s="812"/>
      <c r="R2" s="812"/>
      <c r="S2" s="812"/>
      <c r="T2" s="812"/>
      <c r="U2" s="813"/>
    </row>
    <row r="3" spans="1:21" s="121" customFormat="1" ht="16.5" customHeight="1" x14ac:dyDescent="0.2">
      <c r="A3" s="190"/>
      <c r="B3" s="806" t="s">
        <v>268</v>
      </c>
      <c r="C3" s="807"/>
      <c r="D3" s="804" t="s">
        <v>330</v>
      </c>
      <c r="E3" s="804"/>
      <c r="F3" s="808" t="s">
        <v>331</v>
      </c>
      <c r="G3" s="804"/>
      <c r="H3" s="809"/>
      <c r="I3" s="809"/>
      <c r="J3" s="809"/>
      <c r="K3" s="810"/>
      <c r="L3" s="806" t="s">
        <v>269</v>
      </c>
      <c r="M3" s="807"/>
      <c r="N3" s="804" t="s">
        <v>330</v>
      </c>
      <c r="O3" s="805"/>
      <c r="P3" s="808" t="s">
        <v>331</v>
      </c>
      <c r="Q3" s="804"/>
      <c r="R3" s="809"/>
      <c r="S3" s="809"/>
      <c r="T3" s="809"/>
      <c r="U3" s="810"/>
    </row>
    <row r="4" spans="1:21" s="110" customFormat="1" ht="14.25" customHeight="1" x14ac:dyDescent="0.2">
      <c r="A4" s="338"/>
      <c r="B4" s="388" t="s">
        <v>262</v>
      </c>
      <c r="C4" s="292" t="s">
        <v>261</v>
      </c>
      <c r="D4" s="292" t="s">
        <v>266</v>
      </c>
      <c r="E4" s="386" t="s">
        <v>267</v>
      </c>
      <c r="F4" s="388" t="s">
        <v>263</v>
      </c>
      <c r="G4" s="389" t="s">
        <v>264</v>
      </c>
      <c r="H4" s="390" t="s">
        <v>265</v>
      </c>
      <c r="I4" s="292" t="s">
        <v>322</v>
      </c>
      <c r="J4" s="292" t="s">
        <v>323</v>
      </c>
      <c r="K4" s="391" t="s">
        <v>179</v>
      </c>
      <c r="L4" s="387" t="s">
        <v>262</v>
      </c>
      <c r="M4" s="388" t="s">
        <v>261</v>
      </c>
      <c r="N4" s="292" t="s">
        <v>266</v>
      </c>
      <c r="O4" s="385" t="s">
        <v>267</v>
      </c>
      <c r="P4" s="388" t="s">
        <v>263</v>
      </c>
      <c r="Q4" s="389" t="s">
        <v>264</v>
      </c>
      <c r="R4" s="292" t="s">
        <v>265</v>
      </c>
      <c r="S4" s="292" t="s">
        <v>322</v>
      </c>
      <c r="T4" s="292" t="s">
        <v>323</v>
      </c>
      <c r="U4" s="391" t="s">
        <v>179</v>
      </c>
    </row>
    <row r="5" spans="1:21" s="110" customFormat="1" ht="14.25" customHeight="1" x14ac:dyDescent="0.2">
      <c r="A5" s="153" t="s">
        <v>178</v>
      </c>
      <c r="B5" s="82">
        <v>1762</v>
      </c>
      <c r="C5" s="82">
        <v>1764</v>
      </c>
      <c r="D5" s="82">
        <v>7</v>
      </c>
      <c r="E5" s="82">
        <v>1755</v>
      </c>
      <c r="F5" s="82">
        <v>4</v>
      </c>
      <c r="G5" s="425" t="s">
        <v>463</v>
      </c>
      <c r="H5" s="82">
        <v>1</v>
      </c>
      <c r="I5" s="82">
        <v>1032</v>
      </c>
      <c r="J5" s="82">
        <v>727</v>
      </c>
      <c r="K5" s="423">
        <f>SUM(F5:J5)</f>
        <v>1764</v>
      </c>
      <c r="L5" s="82">
        <v>20430</v>
      </c>
      <c r="M5" s="82">
        <v>20488</v>
      </c>
      <c r="N5" s="82">
        <v>291</v>
      </c>
      <c r="O5" s="82">
        <v>20139</v>
      </c>
      <c r="P5" s="82">
        <v>35</v>
      </c>
      <c r="Q5" s="82">
        <v>16</v>
      </c>
      <c r="R5" s="82">
        <v>54</v>
      </c>
      <c r="S5" s="82">
        <v>13719</v>
      </c>
      <c r="T5" s="82">
        <v>6663</v>
      </c>
      <c r="U5" s="166">
        <f>IF(SUM(P5:T5)=0,"-",SUM(P5:T5))</f>
        <v>20487</v>
      </c>
    </row>
    <row r="6" spans="1:21" s="121" customFormat="1" ht="14.25" customHeight="1" x14ac:dyDescent="0.2">
      <c r="A6" s="466" t="s">
        <v>388</v>
      </c>
      <c r="B6" s="467">
        <f t="shared" ref="B6:U6" si="0">IF(SUM(B7:B25)=0,"-",SUM(B7:B25))</f>
        <v>125</v>
      </c>
      <c r="C6" s="467">
        <f t="shared" si="0"/>
        <v>125</v>
      </c>
      <c r="D6" s="467" t="str">
        <f t="shared" si="0"/>
        <v>-</v>
      </c>
      <c r="E6" s="467">
        <f t="shared" si="0"/>
        <v>125</v>
      </c>
      <c r="F6" s="467" t="str">
        <f t="shared" si="0"/>
        <v>-</v>
      </c>
      <c r="G6" s="467" t="str">
        <f>IF(SUM(G7:G25)=0,"-",SUM(G7:G25))</f>
        <v>-</v>
      </c>
      <c r="H6" s="467" t="str">
        <f t="shared" si="0"/>
        <v>-</v>
      </c>
      <c r="I6" s="467">
        <f t="shared" si="0"/>
        <v>56</v>
      </c>
      <c r="J6" s="467">
        <f t="shared" si="0"/>
        <v>69</v>
      </c>
      <c r="K6" s="467">
        <f t="shared" si="0"/>
        <v>125</v>
      </c>
      <c r="L6" s="467">
        <f t="shared" si="0"/>
        <v>1989</v>
      </c>
      <c r="M6" s="467">
        <f t="shared" si="0"/>
        <v>2004</v>
      </c>
      <c r="N6" s="467">
        <f t="shared" si="0"/>
        <v>33</v>
      </c>
      <c r="O6" s="467">
        <f t="shared" si="0"/>
        <v>1956</v>
      </c>
      <c r="P6" s="467">
        <f t="shared" si="0"/>
        <v>7</v>
      </c>
      <c r="Q6" s="467" t="str">
        <f t="shared" si="0"/>
        <v>-</v>
      </c>
      <c r="R6" s="467">
        <f t="shared" si="0"/>
        <v>6</v>
      </c>
      <c r="S6" s="467">
        <f t="shared" si="0"/>
        <v>828</v>
      </c>
      <c r="T6" s="467">
        <f t="shared" si="0"/>
        <v>1163</v>
      </c>
      <c r="U6" s="467">
        <f t="shared" si="0"/>
        <v>2004</v>
      </c>
    </row>
    <row r="7" spans="1:21" s="110" customFormat="1" ht="14.25" customHeight="1" x14ac:dyDescent="0.2">
      <c r="A7" s="154" t="s">
        <v>370</v>
      </c>
      <c r="B7" s="88">
        <v>53</v>
      </c>
      <c r="C7" s="341">
        <v>53</v>
      </c>
      <c r="D7" s="88" t="s">
        <v>391</v>
      </c>
      <c r="E7" s="88">
        <v>53</v>
      </c>
      <c r="F7" s="88" t="s">
        <v>391</v>
      </c>
      <c r="G7" s="88" t="s">
        <v>391</v>
      </c>
      <c r="H7" s="88" t="s">
        <v>391</v>
      </c>
      <c r="I7" s="88">
        <v>50</v>
      </c>
      <c r="J7" s="88">
        <v>3</v>
      </c>
      <c r="K7" s="108">
        <f t="shared" ref="K7:K25" si="1">IF(SUM(F7:J7)=0,"-",SUM(F7:J7))</f>
        <v>53</v>
      </c>
      <c r="L7" s="88">
        <v>777</v>
      </c>
      <c r="M7" s="88">
        <v>775</v>
      </c>
      <c r="N7" s="88">
        <v>13</v>
      </c>
      <c r="O7" s="88">
        <v>764</v>
      </c>
      <c r="P7" s="88">
        <v>6</v>
      </c>
      <c r="Q7" s="88" t="s">
        <v>391</v>
      </c>
      <c r="R7" s="88">
        <v>3</v>
      </c>
      <c r="S7" s="88">
        <v>630</v>
      </c>
      <c r="T7" s="88">
        <v>136</v>
      </c>
      <c r="U7" s="108">
        <f>IF(SUM(P7:T7)=0,"-",SUM(P7:T7))</f>
        <v>775</v>
      </c>
    </row>
    <row r="8" spans="1:21" s="110" customFormat="1" ht="14.25" customHeight="1" x14ac:dyDescent="0.2">
      <c r="A8" s="154" t="s">
        <v>371</v>
      </c>
      <c r="B8" s="88">
        <v>5</v>
      </c>
      <c r="C8" s="341">
        <v>5</v>
      </c>
      <c r="D8" s="88" t="s">
        <v>391</v>
      </c>
      <c r="E8" s="88">
        <v>5</v>
      </c>
      <c r="F8" s="88" t="s">
        <v>391</v>
      </c>
      <c r="G8" s="88" t="s">
        <v>391</v>
      </c>
      <c r="H8" s="88" t="s">
        <v>391</v>
      </c>
      <c r="I8" s="88" t="s">
        <v>391</v>
      </c>
      <c r="J8" s="88">
        <v>5</v>
      </c>
      <c r="K8" s="108">
        <f t="shared" si="1"/>
        <v>5</v>
      </c>
      <c r="L8" s="88">
        <v>92</v>
      </c>
      <c r="M8" s="88">
        <v>92</v>
      </c>
      <c r="N8" s="88">
        <v>1</v>
      </c>
      <c r="O8" s="88">
        <v>91</v>
      </c>
      <c r="P8" s="88" t="s">
        <v>391</v>
      </c>
      <c r="Q8" s="88" t="s">
        <v>391</v>
      </c>
      <c r="R8" s="88" t="s">
        <v>391</v>
      </c>
      <c r="S8" s="88" t="s">
        <v>391</v>
      </c>
      <c r="T8" s="88">
        <v>92</v>
      </c>
      <c r="U8" s="108">
        <f t="shared" ref="U8:U25" si="2">IF(SUM(P8:T8)=0,"-",SUM(P8:T8))</f>
        <v>92</v>
      </c>
    </row>
    <row r="9" spans="1:21" s="110" customFormat="1" ht="14.25" customHeight="1" x14ac:dyDescent="0.2">
      <c r="A9" s="154" t="s">
        <v>372</v>
      </c>
      <c r="B9" s="88">
        <v>14</v>
      </c>
      <c r="C9" s="341">
        <v>14</v>
      </c>
      <c r="D9" s="88" t="s">
        <v>391</v>
      </c>
      <c r="E9" s="88">
        <v>14</v>
      </c>
      <c r="F9" s="88" t="s">
        <v>391</v>
      </c>
      <c r="G9" s="88" t="s">
        <v>391</v>
      </c>
      <c r="H9" s="88" t="s">
        <v>391</v>
      </c>
      <c r="I9" s="88" t="s">
        <v>391</v>
      </c>
      <c r="J9" s="88">
        <v>14</v>
      </c>
      <c r="K9" s="108">
        <f t="shared" si="1"/>
        <v>14</v>
      </c>
      <c r="L9" s="88">
        <v>33</v>
      </c>
      <c r="M9" s="88">
        <v>33</v>
      </c>
      <c r="N9" s="88" t="s">
        <v>391</v>
      </c>
      <c r="O9" s="88">
        <v>33</v>
      </c>
      <c r="P9" s="88" t="s">
        <v>391</v>
      </c>
      <c r="Q9" s="88" t="s">
        <v>391</v>
      </c>
      <c r="R9" s="88" t="s">
        <v>391</v>
      </c>
      <c r="S9" s="88" t="s">
        <v>391</v>
      </c>
      <c r="T9" s="88">
        <v>33</v>
      </c>
      <c r="U9" s="108">
        <f t="shared" si="2"/>
        <v>33</v>
      </c>
    </row>
    <row r="10" spans="1:21" s="110" customFormat="1" ht="14.25" customHeight="1" x14ac:dyDescent="0.2">
      <c r="A10" s="154" t="s">
        <v>373</v>
      </c>
      <c r="B10" s="88">
        <v>21</v>
      </c>
      <c r="C10" s="341">
        <v>21</v>
      </c>
      <c r="D10" s="88" t="s">
        <v>391</v>
      </c>
      <c r="E10" s="88">
        <v>21</v>
      </c>
      <c r="F10" s="88" t="s">
        <v>391</v>
      </c>
      <c r="G10" s="88" t="s">
        <v>391</v>
      </c>
      <c r="H10" s="88" t="s">
        <v>391</v>
      </c>
      <c r="I10" s="88" t="s">
        <v>391</v>
      </c>
      <c r="J10" s="88">
        <v>21</v>
      </c>
      <c r="K10" s="108">
        <f t="shared" si="1"/>
        <v>21</v>
      </c>
      <c r="L10" s="88">
        <v>19</v>
      </c>
      <c r="M10" s="88">
        <v>19</v>
      </c>
      <c r="N10" s="88" t="s">
        <v>391</v>
      </c>
      <c r="O10" s="88">
        <v>19</v>
      </c>
      <c r="P10" s="88" t="s">
        <v>391</v>
      </c>
      <c r="Q10" s="88" t="s">
        <v>391</v>
      </c>
      <c r="R10" s="88" t="s">
        <v>391</v>
      </c>
      <c r="S10" s="88" t="s">
        <v>391</v>
      </c>
      <c r="T10" s="88">
        <v>19</v>
      </c>
      <c r="U10" s="108">
        <f>IF(SUM(P10:T10)=0,"-",SUM(P10:T10))</f>
        <v>19</v>
      </c>
    </row>
    <row r="11" spans="1:21" s="110" customFormat="1" ht="14.25" customHeight="1" x14ac:dyDescent="0.2">
      <c r="A11" s="154" t="s">
        <v>374</v>
      </c>
      <c r="B11" s="88">
        <v>2</v>
      </c>
      <c r="C11" s="341">
        <v>2</v>
      </c>
      <c r="D11" s="88" t="s">
        <v>391</v>
      </c>
      <c r="E11" s="88">
        <v>2</v>
      </c>
      <c r="F11" s="88" t="s">
        <v>391</v>
      </c>
      <c r="G11" s="88" t="s">
        <v>391</v>
      </c>
      <c r="H11" s="88" t="s">
        <v>391</v>
      </c>
      <c r="I11" s="88" t="s">
        <v>391</v>
      </c>
      <c r="J11" s="88">
        <v>2</v>
      </c>
      <c r="K11" s="108">
        <f t="shared" si="1"/>
        <v>2</v>
      </c>
      <c r="L11" s="88">
        <v>82</v>
      </c>
      <c r="M11" s="88">
        <v>98</v>
      </c>
      <c r="N11" s="88" t="s">
        <v>391</v>
      </c>
      <c r="O11" s="88">
        <v>82</v>
      </c>
      <c r="P11" s="88" t="s">
        <v>391</v>
      </c>
      <c r="Q11" s="88" t="s">
        <v>391</v>
      </c>
      <c r="R11" s="88" t="s">
        <v>391</v>
      </c>
      <c r="S11" s="88" t="s">
        <v>391</v>
      </c>
      <c r="T11" s="88">
        <v>98</v>
      </c>
      <c r="U11" s="108">
        <f t="shared" si="2"/>
        <v>98</v>
      </c>
    </row>
    <row r="12" spans="1:21" s="110" customFormat="1" ht="14.25" customHeight="1" x14ac:dyDescent="0.2">
      <c r="A12" s="154" t="s">
        <v>375</v>
      </c>
      <c r="B12" s="88">
        <v>1</v>
      </c>
      <c r="C12" s="341">
        <v>1</v>
      </c>
      <c r="D12" s="88" t="s">
        <v>391</v>
      </c>
      <c r="E12" s="88">
        <v>1</v>
      </c>
      <c r="F12" s="88" t="s">
        <v>391</v>
      </c>
      <c r="G12" s="88" t="s">
        <v>391</v>
      </c>
      <c r="H12" s="88" t="s">
        <v>391</v>
      </c>
      <c r="I12" s="88">
        <v>1</v>
      </c>
      <c r="J12" s="88" t="s">
        <v>391</v>
      </c>
      <c r="K12" s="108">
        <f t="shared" si="1"/>
        <v>1</v>
      </c>
      <c r="L12" s="88">
        <v>38</v>
      </c>
      <c r="M12" s="88">
        <v>41</v>
      </c>
      <c r="N12" s="88" t="s">
        <v>391</v>
      </c>
      <c r="O12" s="88">
        <v>38</v>
      </c>
      <c r="P12" s="88" t="s">
        <v>391</v>
      </c>
      <c r="Q12" s="88" t="s">
        <v>391</v>
      </c>
      <c r="R12" s="88" t="s">
        <v>391</v>
      </c>
      <c r="S12" s="88">
        <v>14</v>
      </c>
      <c r="T12" s="88">
        <v>27</v>
      </c>
      <c r="U12" s="108">
        <f>IF(SUM(P12:T12)=0,"-",SUM(P12:T12))</f>
        <v>41</v>
      </c>
    </row>
    <row r="13" spans="1:21" s="110" customFormat="1" ht="14.25" customHeight="1" x14ac:dyDescent="0.2">
      <c r="A13" s="154" t="s">
        <v>376</v>
      </c>
      <c r="B13" s="88" t="s">
        <v>391</v>
      </c>
      <c r="C13" s="341" t="s">
        <v>391</v>
      </c>
      <c r="D13" s="88" t="s">
        <v>391</v>
      </c>
      <c r="E13" s="88" t="s">
        <v>391</v>
      </c>
      <c r="F13" s="88" t="s">
        <v>391</v>
      </c>
      <c r="G13" s="88" t="s">
        <v>391</v>
      </c>
      <c r="H13" s="88" t="s">
        <v>391</v>
      </c>
      <c r="I13" s="88" t="s">
        <v>391</v>
      </c>
      <c r="J13" s="88" t="s">
        <v>391</v>
      </c>
      <c r="K13" s="108" t="str">
        <f t="shared" si="1"/>
        <v>-</v>
      </c>
      <c r="L13" s="88">
        <v>60</v>
      </c>
      <c r="M13" s="88">
        <v>60</v>
      </c>
      <c r="N13" s="88">
        <v>1</v>
      </c>
      <c r="O13" s="88">
        <v>59</v>
      </c>
      <c r="P13" s="88" t="s">
        <v>391</v>
      </c>
      <c r="Q13" s="88" t="s">
        <v>391</v>
      </c>
      <c r="R13" s="88" t="s">
        <v>391</v>
      </c>
      <c r="S13" s="88">
        <v>53</v>
      </c>
      <c r="T13" s="88">
        <v>7</v>
      </c>
      <c r="U13" s="108">
        <f t="shared" si="2"/>
        <v>60</v>
      </c>
    </row>
    <row r="14" spans="1:21" s="110" customFormat="1" ht="14.25" customHeight="1" x14ac:dyDescent="0.2">
      <c r="A14" s="154" t="s">
        <v>377</v>
      </c>
      <c r="B14" s="88">
        <v>2</v>
      </c>
      <c r="C14" s="341">
        <v>2</v>
      </c>
      <c r="D14" s="88" t="s">
        <v>391</v>
      </c>
      <c r="E14" s="88">
        <v>2</v>
      </c>
      <c r="F14" s="88" t="s">
        <v>391</v>
      </c>
      <c r="G14" s="88" t="s">
        <v>391</v>
      </c>
      <c r="H14" s="88" t="s">
        <v>391</v>
      </c>
      <c r="I14" s="88" t="s">
        <v>391</v>
      </c>
      <c r="J14" s="88">
        <v>2</v>
      </c>
      <c r="K14" s="108">
        <f t="shared" si="1"/>
        <v>2</v>
      </c>
      <c r="L14" s="88">
        <v>70</v>
      </c>
      <c r="M14" s="88">
        <v>70</v>
      </c>
      <c r="N14" s="88" t="s">
        <v>391</v>
      </c>
      <c r="O14" s="88">
        <v>70</v>
      </c>
      <c r="P14" s="88" t="s">
        <v>391</v>
      </c>
      <c r="Q14" s="88" t="s">
        <v>391</v>
      </c>
      <c r="R14" s="88" t="s">
        <v>391</v>
      </c>
      <c r="S14" s="88" t="s">
        <v>391</v>
      </c>
      <c r="T14" s="88">
        <v>70</v>
      </c>
      <c r="U14" s="108">
        <f t="shared" si="2"/>
        <v>70</v>
      </c>
    </row>
    <row r="15" spans="1:21" s="110" customFormat="1" ht="14.25" customHeight="1" x14ac:dyDescent="0.2">
      <c r="A15" s="154" t="s">
        <v>389</v>
      </c>
      <c r="B15" s="88" t="s">
        <v>391</v>
      </c>
      <c r="C15" s="341" t="s">
        <v>391</v>
      </c>
      <c r="D15" s="88" t="s">
        <v>391</v>
      </c>
      <c r="E15" s="88" t="s">
        <v>391</v>
      </c>
      <c r="F15" s="88" t="s">
        <v>391</v>
      </c>
      <c r="G15" s="88" t="s">
        <v>391</v>
      </c>
      <c r="H15" s="88" t="s">
        <v>391</v>
      </c>
      <c r="I15" s="88" t="s">
        <v>391</v>
      </c>
      <c r="J15" s="88" t="s">
        <v>391</v>
      </c>
      <c r="K15" s="108" t="str">
        <f t="shared" si="1"/>
        <v>-</v>
      </c>
      <c r="L15" s="88">
        <v>50</v>
      </c>
      <c r="M15" s="88">
        <v>47</v>
      </c>
      <c r="N15" s="88">
        <v>1</v>
      </c>
      <c r="O15" s="88">
        <v>49</v>
      </c>
      <c r="P15" s="88" t="s">
        <v>391</v>
      </c>
      <c r="Q15" s="88" t="s">
        <v>391</v>
      </c>
      <c r="R15" s="88" t="s">
        <v>391</v>
      </c>
      <c r="S15" s="88">
        <v>27</v>
      </c>
      <c r="T15" s="88">
        <v>20</v>
      </c>
      <c r="U15" s="108">
        <f>IF(SUM(P15:T15)=0,"-",SUM(P15:T15))</f>
        <v>47</v>
      </c>
    </row>
    <row r="16" spans="1:21" s="110" customFormat="1" ht="14.25" customHeight="1" x14ac:dyDescent="0.2">
      <c r="A16" s="154" t="s">
        <v>390</v>
      </c>
      <c r="B16" s="88">
        <v>9</v>
      </c>
      <c r="C16" s="341">
        <v>9</v>
      </c>
      <c r="D16" s="88" t="s">
        <v>391</v>
      </c>
      <c r="E16" s="88">
        <v>9</v>
      </c>
      <c r="F16" s="88" t="s">
        <v>391</v>
      </c>
      <c r="G16" s="88" t="s">
        <v>391</v>
      </c>
      <c r="H16" s="88" t="s">
        <v>391</v>
      </c>
      <c r="I16" s="88" t="s">
        <v>391</v>
      </c>
      <c r="J16" s="88">
        <v>9</v>
      </c>
      <c r="K16" s="108">
        <f t="shared" si="1"/>
        <v>9</v>
      </c>
      <c r="L16" s="88">
        <v>297</v>
      </c>
      <c r="M16" s="88">
        <v>298</v>
      </c>
      <c r="N16" s="88">
        <v>12</v>
      </c>
      <c r="O16" s="88">
        <v>285</v>
      </c>
      <c r="P16" s="88" t="s">
        <v>391</v>
      </c>
      <c r="Q16" s="88" t="s">
        <v>391</v>
      </c>
      <c r="R16" s="88" t="s">
        <v>391</v>
      </c>
      <c r="S16" s="88" t="s">
        <v>391</v>
      </c>
      <c r="T16" s="88">
        <v>298</v>
      </c>
      <c r="U16" s="108">
        <f t="shared" si="2"/>
        <v>298</v>
      </c>
    </row>
    <row r="17" spans="1:21" s="110" customFormat="1" ht="14.25" customHeight="1" x14ac:dyDescent="0.2">
      <c r="A17" s="154" t="s">
        <v>379</v>
      </c>
      <c r="B17" s="88" t="s">
        <v>391</v>
      </c>
      <c r="C17" s="341" t="s">
        <v>391</v>
      </c>
      <c r="D17" s="88" t="s">
        <v>391</v>
      </c>
      <c r="E17" s="88" t="s">
        <v>391</v>
      </c>
      <c r="F17" s="88" t="s">
        <v>391</v>
      </c>
      <c r="G17" s="88" t="s">
        <v>391</v>
      </c>
      <c r="H17" s="88" t="s">
        <v>391</v>
      </c>
      <c r="I17" s="88" t="s">
        <v>391</v>
      </c>
      <c r="J17" s="88" t="s">
        <v>391</v>
      </c>
      <c r="K17" s="108" t="str">
        <f t="shared" si="1"/>
        <v>-</v>
      </c>
      <c r="L17" s="88">
        <v>18</v>
      </c>
      <c r="M17" s="88">
        <v>18</v>
      </c>
      <c r="N17" s="88" t="s">
        <v>391</v>
      </c>
      <c r="O17" s="88">
        <v>18</v>
      </c>
      <c r="P17" s="88" t="s">
        <v>391</v>
      </c>
      <c r="Q17" s="88" t="s">
        <v>391</v>
      </c>
      <c r="R17" s="88" t="s">
        <v>391</v>
      </c>
      <c r="S17" s="88" t="s">
        <v>391</v>
      </c>
      <c r="T17" s="88">
        <v>18</v>
      </c>
      <c r="U17" s="108">
        <f>IF(SUM(P17:T17)=0,"-",SUM(P17:T17))</f>
        <v>18</v>
      </c>
    </row>
    <row r="18" spans="1:21" s="110" customFormat="1" ht="14.25" customHeight="1" x14ac:dyDescent="0.2">
      <c r="A18" s="154" t="s">
        <v>380</v>
      </c>
      <c r="B18" s="88">
        <v>2</v>
      </c>
      <c r="C18" s="341">
        <v>2</v>
      </c>
      <c r="D18" s="88" t="s">
        <v>391</v>
      </c>
      <c r="E18" s="88">
        <v>2</v>
      </c>
      <c r="F18" s="88" t="s">
        <v>391</v>
      </c>
      <c r="G18" s="88" t="s">
        <v>391</v>
      </c>
      <c r="H18" s="88" t="s">
        <v>391</v>
      </c>
      <c r="I18" s="88">
        <v>1</v>
      </c>
      <c r="J18" s="88">
        <v>1</v>
      </c>
      <c r="K18" s="108">
        <f t="shared" si="1"/>
        <v>2</v>
      </c>
      <c r="L18" s="88">
        <v>62</v>
      </c>
      <c r="M18" s="88">
        <v>62</v>
      </c>
      <c r="N18" s="88">
        <v>1</v>
      </c>
      <c r="O18" s="88">
        <v>61</v>
      </c>
      <c r="P18" s="88" t="s">
        <v>391</v>
      </c>
      <c r="Q18" s="88" t="s">
        <v>391</v>
      </c>
      <c r="R18" s="88">
        <v>1</v>
      </c>
      <c r="S18" s="88">
        <v>48</v>
      </c>
      <c r="T18" s="88">
        <v>13</v>
      </c>
      <c r="U18" s="108">
        <f t="shared" si="2"/>
        <v>62</v>
      </c>
    </row>
    <row r="19" spans="1:21" s="110" customFormat="1" ht="14.25" customHeight="1" x14ac:dyDescent="0.2">
      <c r="A19" s="154" t="s">
        <v>381</v>
      </c>
      <c r="B19" s="88">
        <v>3</v>
      </c>
      <c r="C19" s="341">
        <v>3</v>
      </c>
      <c r="D19" s="88" t="s">
        <v>391</v>
      </c>
      <c r="E19" s="88">
        <v>3</v>
      </c>
      <c r="F19" s="88" t="s">
        <v>391</v>
      </c>
      <c r="G19" s="88" t="s">
        <v>391</v>
      </c>
      <c r="H19" s="88" t="s">
        <v>391</v>
      </c>
      <c r="I19" s="88" t="s">
        <v>391</v>
      </c>
      <c r="J19" s="88">
        <v>3</v>
      </c>
      <c r="K19" s="108">
        <f t="shared" si="1"/>
        <v>3</v>
      </c>
      <c r="L19" s="88">
        <v>80</v>
      </c>
      <c r="M19" s="88">
        <v>80</v>
      </c>
      <c r="N19" s="88">
        <v>2</v>
      </c>
      <c r="O19" s="88">
        <v>78</v>
      </c>
      <c r="P19" s="88" t="s">
        <v>391</v>
      </c>
      <c r="Q19" s="88" t="s">
        <v>391</v>
      </c>
      <c r="R19" s="88" t="s">
        <v>391</v>
      </c>
      <c r="S19" s="88" t="s">
        <v>391</v>
      </c>
      <c r="T19" s="88">
        <v>80</v>
      </c>
      <c r="U19" s="108">
        <f t="shared" si="2"/>
        <v>80</v>
      </c>
    </row>
    <row r="20" spans="1:21" s="110" customFormat="1" ht="14.25" customHeight="1" x14ac:dyDescent="0.2">
      <c r="A20" s="154" t="s">
        <v>382</v>
      </c>
      <c r="B20" s="88">
        <v>5</v>
      </c>
      <c r="C20" s="341">
        <v>5</v>
      </c>
      <c r="D20" s="88" t="s">
        <v>391</v>
      </c>
      <c r="E20" s="88">
        <v>5</v>
      </c>
      <c r="F20" s="88" t="s">
        <v>391</v>
      </c>
      <c r="G20" s="88" t="s">
        <v>391</v>
      </c>
      <c r="H20" s="88" t="s">
        <v>391</v>
      </c>
      <c r="I20" s="88">
        <v>4</v>
      </c>
      <c r="J20" s="88">
        <v>1</v>
      </c>
      <c r="K20" s="108">
        <f t="shared" si="1"/>
        <v>5</v>
      </c>
      <c r="L20" s="88">
        <v>53</v>
      </c>
      <c r="M20" s="88">
        <v>53</v>
      </c>
      <c r="N20" s="88">
        <v>1</v>
      </c>
      <c r="O20" s="88">
        <v>52</v>
      </c>
      <c r="P20" s="88">
        <v>1</v>
      </c>
      <c r="Q20" s="88" t="s">
        <v>391</v>
      </c>
      <c r="R20" s="88">
        <v>1</v>
      </c>
      <c r="S20" s="88">
        <v>23</v>
      </c>
      <c r="T20" s="88">
        <v>28</v>
      </c>
      <c r="U20" s="108">
        <f>IF(SUM(P20:T20)=0,"-",SUM(P20:T20))</f>
        <v>53</v>
      </c>
    </row>
    <row r="21" spans="1:21" s="110" customFormat="1" ht="14.25" customHeight="1" x14ac:dyDescent="0.2">
      <c r="A21" s="154" t="s">
        <v>383</v>
      </c>
      <c r="B21" s="88">
        <v>3</v>
      </c>
      <c r="C21" s="341">
        <v>3</v>
      </c>
      <c r="D21" s="88" t="s">
        <v>391</v>
      </c>
      <c r="E21" s="88">
        <v>3</v>
      </c>
      <c r="F21" s="88" t="s">
        <v>391</v>
      </c>
      <c r="G21" s="88" t="s">
        <v>391</v>
      </c>
      <c r="H21" s="88" t="s">
        <v>391</v>
      </c>
      <c r="I21" s="88" t="s">
        <v>391</v>
      </c>
      <c r="J21" s="88">
        <v>3</v>
      </c>
      <c r="K21" s="108">
        <f t="shared" si="1"/>
        <v>3</v>
      </c>
      <c r="L21" s="88">
        <v>138</v>
      </c>
      <c r="M21" s="88">
        <v>138</v>
      </c>
      <c r="N21" s="88">
        <v>1</v>
      </c>
      <c r="O21" s="88">
        <v>137</v>
      </c>
      <c r="P21" s="88" t="s">
        <v>391</v>
      </c>
      <c r="Q21" s="88" t="s">
        <v>391</v>
      </c>
      <c r="R21" s="88" t="s">
        <v>391</v>
      </c>
      <c r="S21" s="88" t="s">
        <v>391</v>
      </c>
      <c r="T21" s="88">
        <v>138</v>
      </c>
      <c r="U21" s="108">
        <f t="shared" si="2"/>
        <v>138</v>
      </c>
    </row>
    <row r="22" spans="1:21" s="110" customFormat="1" ht="14.25" customHeight="1" x14ac:dyDescent="0.2">
      <c r="A22" s="154" t="s">
        <v>384</v>
      </c>
      <c r="B22" s="88" t="s">
        <v>391</v>
      </c>
      <c r="C22" s="341" t="s">
        <v>391</v>
      </c>
      <c r="D22" s="88" t="s">
        <v>391</v>
      </c>
      <c r="E22" s="88" t="s">
        <v>391</v>
      </c>
      <c r="F22" s="88" t="s">
        <v>391</v>
      </c>
      <c r="G22" s="88" t="s">
        <v>391</v>
      </c>
      <c r="H22" s="88" t="s">
        <v>391</v>
      </c>
      <c r="I22" s="88" t="s">
        <v>391</v>
      </c>
      <c r="J22" s="88" t="s">
        <v>391</v>
      </c>
      <c r="K22" s="108" t="str">
        <f t="shared" si="1"/>
        <v>-</v>
      </c>
      <c r="L22" s="88">
        <v>23</v>
      </c>
      <c r="M22" s="88">
        <v>23</v>
      </c>
      <c r="N22" s="88" t="s">
        <v>391</v>
      </c>
      <c r="O22" s="88">
        <v>23</v>
      </c>
      <c r="P22" s="88" t="s">
        <v>391</v>
      </c>
      <c r="Q22" s="88" t="s">
        <v>391</v>
      </c>
      <c r="R22" s="88" t="s">
        <v>391</v>
      </c>
      <c r="S22" s="88" t="s">
        <v>391</v>
      </c>
      <c r="T22" s="88">
        <v>23</v>
      </c>
      <c r="U22" s="108">
        <f>IF(SUM(P22:T22)=0,"-",SUM(P22:T22))</f>
        <v>23</v>
      </c>
    </row>
    <row r="23" spans="1:21" s="110" customFormat="1" ht="14.25" customHeight="1" x14ac:dyDescent="0.2">
      <c r="A23" s="154" t="s">
        <v>385</v>
      </c>
      <c r="B23" s="88">
        <v>3</v>
      </c>
      <c r="C23" s="341">
        <v>3</v>
      </c>
      <c r="D23" s="88" t="s">
        <v>391</v>
      </c>
      <c r="E23" s="88">
        <v>3</v>
      </c>
      <c r="F23" s="88" t="s">
        <v>391</v>
      </c>
      <c r="G23" s="88" t="s">
        <v>391</v>
      </c>
      <c r="H23" s="88" t="s">
        <v>391</v>
      </c>
      <c r="I23" s="88" t="s">
        <v>391</v>
      </c>
      <c r="J23" s="88">
        <v>3</v>
      </c>
      <c r="K23" s="108">
        <f t="shared" si="1"/>
        <v>3</v>
      </c>
      <c r="L23" s="88">
        <v>47</v>
      </c>
      <c r="M23" s="88">
        <v>47</v>
      </c>
      <c r="N23" s="88" t="s">
        <v>391</v>
      </c>
      <c r="O23" s="88">
        <v>47</v>
      </c>
      <c r="P23" s="88" t="s">
        <v>391</v>
      </c>
      <c r="Q23" s="88" t="s">
        <v>391</v>
      </c>
      <c r="R23" s="88" t="s">
        <v>391</v>
      </c>
      <c r="S23" s="88" t="s">
        <v>391</v>
      </c>
      <c r="T23" s="88">
        <v>47</v>
      </c>
      <c r="U23" s="108">
        <f t="shared" si="2"/>
        <v>47</v>
      </c>
    </row>
    <row r="24" spans="1:21" s="110" customFormat="1" ht="14.25" customHeight="1" x14ac:dyDescent="0.2">
      <c r="A24" s="154" t="s">
        <v>386</v>
      </c>
      <c r="B24" s="88">
        <v>1</v>
      </c>
      <c r="C24" s="341">
        <v>1</v>
      </c>
      <c r="D24" s="88" t="s">
        <v>391</v>
      </c>
      <c r="E24" s="88">
        <v>1</v>
      </c>
      <c r="F24" s="88" t="s">
        <v>391</v>
      </c>
      <c r="G24" s="88" t="s">
        <v>391</v>
      </c>
      <c r="H24" s="88" t="s">
        <v>391</v>
      </c>
      <c r="I24" s="88" t="s">
        <v>391</v>
      </c>
      <c r="J24" s="88">
        <v>1</v>
      </c>
      <c r="K24" s="108">
        <f t="shared" si="1"/>
        <v>1</v>
      </c>
      <c r="L24" s="88">
        <v>6</v>
      </c>
      <c r="M24" s="88">
        <v>6</v>
      </c>
      <c r="N24" s="88" t="s">
        <v>391</v>
      </c>
      <c r="O24" s="88">
        <v>6</v>
      </c>
      <c r="P24" s="88" t="s">
        <v>391</v>
      </c>
      <c r="Q24" s="88" t="s">
        <v>391</v>
      </c>
      <c r="R24" s="88">
        <v>1</v>
      </c>
      <c r="S24" s="88">
        <v>3</v>
      </c>
      <c r="T24" s="88">
        <v>2</v>
      </c>
      <c r="U24" s="108">
        <f>IF(SUM(P24:T24)=0,"-",SUM(P24:T24))</f>
        <v>6</v>
      </c>
    </row>
    <row r="25" spans="1:21" s="110" customFormat="1" ht="14.25" customHeight="1" x14ac:dyDescent="0.2">
      <c r="A25" s="154" t="s">
        <v>387</v>
      </c>
      <c r="B25" s="88">
        <v>1</v>
      </c>
      <c r="C25" s="341">
        <v>1</v>
      </c>
      <c r="D25" s="88" t="s">
        <v>391</v>
      </c>
      <c r="E25" s="88">
        <v>1</v>
      </c>
      <c r="F25" s="88" t="s">
        <v>391</v>
      </c>
      <c r="G25" s="88" t="s">
        <v>391</v>
      </c>
      <c r="H25" s="88" t="s">
        <v>391</v>
      </c>
      <c r="I25" s="88" t="s">
        <v>391</v>
      </c>
      <c r="J25" s="88">
        <v>1</v>
      </c>
      <c r="K25" s="108">
        <f t="shared" si="1"/>
        <v>1</v>
      </c>
      <c r="L25" s="88">
        <v>44</v>
      </c>
      <c r="M25" s="88">
        <v>44</v>
      </c>
      <c r="N25" s="88" t="s">
        <v>391</v>
      </c>
      <c r="O25" s="88">
        <v>44</v>
      </c>
      <c r="P25" s="88" t="s">
        <v>391</v>
      </c>
      <c r="Q25" s="88" t="s">
        <v>391</v>
      </c>
      <c r="R25" s="88" t="s">
        <v>391</v>
      </c>
      <c r="S25" s="88">
        <v>30</v>
      </c>
      <c r="T25" s="88">
        <v>14</v>
      </c>
      <c r="U25" s="108">
        <f t="shared" si="2"/>
        <v>44</v>
      </c>
    </row>
    <row r="26" spans="1:21" s="110" customFormat="1" ht="14.25" customHeight="1" x14ac:dyDescent="0.2">
      <c r="A26" s="393" t="s">
        <v>299</v>
      </c>
      <c r="B26" s="372"/>
      <c r="C26" s="392"/>
      <c r="D26" s="124"/>
      <c r="E26" s="124"/>
      <c r="F26" s="112"/>
      <c r="G26" s="124"/>
    </row>
    <row r="27" spans="1:21" s="110" customFormat="1" x14ac:dyDescent="0.2">
      <c r="A27" s="294"/>
      <c r="B27" s="112"/>
      <c r="C27" s="124"/>
      <c r="D27" s="124"/>
      <c r="E27" s="124"/>
      <c r="F27" s="112"/>
      <c r="G27" s="124"/>
      <c r="H27" s="112"/>
      <c r="I27" s="112"/>
      <c r="J27" s="112"/>
      <c r="K27" s="112"/>
      <c r="L27" s="112"/>
      <c r="M27" s="112"/>
      <c r="N27" s="112"/>
      <c r="O27" s="112"/>
      <c r="P27" s="112"/>
      <c r="Q27" s="112"/>
      <c r="R27" s="112"/>
      <c r="S27" s="112"/>
      <c r="T27" s="112"/>
    </row>
    <row r="28" spans="1:21" s="110" customFormat="1" x14ac:dyDescent="0.2">
      <c r="A28" s="156"/>
      <c r="B28" s="112"/>
      <c r="C28" s="124"/>
      <c r="D28" s="124"/>
      <c r="E28" s="124"/>
      <c r="F28" s="112"/>
      <c r="G28" s="124"/>
      <c r="H28" s="112"/>
      <c r="I28" s="112"/>
      <c r="J28" s="112"/>
      <c r="K28" s="112"/>
      <c r="L28" s="112"/>
      <c r="M28" s="112"/>
      <c r="N28" s="112"/>
      <c r="O28" s="112"/>
      <c r="P28" s="112"/>
      <c r="Q28" s="112"/>
      <c r="R28" s="112"/>
      <c r="S28" s="112"/>
      <c r="T28" s="112"/>
    </row>
    <row r="29" spans="1:21" s="110" customFormat="1" x14ac:dyDescent="0.2">
      <c r="A29" s="117"/>
      <c r="B29" s="112"/>
      <c r="C29" s="124"/>
      <c r="D29" s="124"/>
      <c r="E29" s="124"/>
      <c r="F29" s="112"/>
      <c r="G29" s="124"/>
      <c r="H29" s="112"/>
      <c r="I29" s="112"/>
      <c r="J29" s="112"/>
      <c r="K29" s="112"/>
      <c r="L29" s="112"/>
      <c r="M29" s="112"/>
      <c r="N29" s="112"/>
      <c r="O29" s="112"/>
      <c r="P29" s="112"/>
      <c r="Q29" s="112"/>
      <c r="R29" s="112"/>
      <c r="S29" s="112"/>
      <c r="T29" s="112"/>
    </row>
    <row r="30" spans="1:21" s="110" customFormat="1" x14ac:dyDescent="0.2">
      <c r="A30" s="117"/>
      <c r="C30" s="118"/>
      <c r="D30" s="118"/>
      <c r="E30" s="118"/>
      <c r="G30" s="118"/>
    </row>
    <row r="31" spans="1:21" s="110" customFormat="1" x14ac:dyDescent="0.2">
      <c r="A31" s="117"/>
      <c r="C31" s="118"/>
      <c r="D31" s="118"/>
      <c r="E31" s="118"/>
      <c r="G31" s="118"/>
    </row>
    <row r="32" spans="1:21" s="110" customFormat="1" x14ac:dyDescent="0.2">
      <c r="A32" s="117"/>
      <c r="C32" s="118"/>
      <c r="D32" s="118"/>
      <c r="E32" s="118"/>
      <c r="G32" s="118"/>
    </row>
    <row r="33" spans="1:12" s="110" customFormat="1" x14ac:dyDescent="0.2">
      <c r="A33" s="117"/>
      <c r="C33" s="118"/>
      <c r="D33" s="118"/>
      <c r="E33" s="118"/>
      <c r="G33" s="118"/>
    </row>
    <row r="34" spans="1:12" s="110" customFormat="1" x14ac:dyDescent="0.2">
      <c r="A34" s="117"/>
      <c r="C34" s="118"/>
      <c r="D34" s="118"/>
      <c r="E34" s="118"/>
      <c r="G34" s="118"/>
    </row>
    <row r="35" spans="1:12" s="110" customFormat="1" x14ac:dyDescent="0.2">
      <c r="A35" s="117"/>
      <c r="C35" s="118"/>
      <c r="D35" s="118"/>
      <c r="E35" s="118"/>
      <c r="G35" s="118"/>
    </row>
    <row r="36" spans="1:12" s="110" customFormat="1" x14ac:dyDescent="0.2">
      <c r="A36" s="117"/>
      <c r="C36" s="118"/>
      <c r="D36" s="118"/>
      <c r="E36" s="118"/>
      <c r="G36" s="118"/>
    </row>
    <row r="37" spans="1:12" s="110" customFormat="1" x14ac:dyDescent="0.2">
      <c r="A37" s="117"/>
      <c r="C37" s="118"/>
      <c r="D37" s="118"/>
      <c r="E37" s="118"/>
      <c r="G37" s="118"/>
    </row>
    <row r="38" spans="1:12" s="110" customFormat="1" x14ac:dyDescent="0.2">
      <c r="A38" s="117"/>
      <c r="C38" s="118"/>
      <c r="D38" s="118"/>
      <c r="E38" s="118"/>
      <c r="G38" s="118"/>
    </row>
    <row r="39" spans="1:12" s="110" customFormat="1" x14ac:dyDescent="0.2">
      <c r="A39" s="117"/>
      <c r="C39" s="118"/>
      <c r="D39" s="118"/>
      <c r="E39" s="118"/>
      <c r="G39" s="118"/>
      <c r="L39" s="112"/>
    </row>
    <row r="40" spans="1:12" s="110" customFormat="1" x14ac:dyDescent="0.2">
      <c r="A40" s="117"/>
      <c r="C40" s="118"/>
      <c r="D40" s="118"/>
      <c r="E40" s="118"/>
      <c r="G40" s="124"/>
      <c r="H40" s="112"/>
      <c r="I40" s="112"/>
      <c r="J40" s="112"/>
      <c r="L40" s="112"/>
    </row>
    <row r="41" spans="1:12" x14ac:dyDescent="0.2">
      <c r="H41" s="89"/>
      <c r="I41" s="89"/>
      <c r="J41" s="89"/>
    </row>
  </sheetData>
  <mergeCells count="9">
    <mergeCell ref="N3:O3"/>
    <mergeCell ref="R1:U1"/>
    <mergeCell ref="B3:C3"/>
    <mergeCell ref="L3:M3"/>
    <mergeCell ref="F3:K3"/>
    <mergeCell ref="B2:K2"/>
    <mergeCell ref="L2:U2"/>
    <mergeCell ref="P3:U3"/>
    <mergeCell ref="D3:E3"/>
  </mergeCells>
  <phoneticPr fontId="2"/>
  <pageMargins left="0.59055118110236227" right="0.59055118110236227" top="0.78740157480314965" bottom="0.78740157480314965" header="0" footer="0"/>
  <pageSetup paperSize="9" scale="82" orientation="landscape" r:id="rId1"/>
  <headerFooter alignWithMargins="0"/>
  <rowBreaks count="3" manualBreakCount="3">
    <brk id="35805" min="227" max="54353" man="1"/>
    <brk id="36255" min="223" max="57901" man="1"/>
    <brk id="36513" min="219" max="5803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tabSelected="1" view="pageBreakPreview" zoomScaleNormal="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0.6328125" style="90" customWidth="1"/>
    <col min="2" max="2" width="9.26953125" style="85" customWidth="1"/>
    <col min="3" max="3" width="10.90625" style="91" customWidth="1"/>
    <col min="4" max="4" width="9.26953125" style="85" customWidth="1"/>
    <col min="5" max="5" width="10.90625" style="91" customWidth="1"/>
    <col min="6" max="16384" width="9" style="85"/>
  </cols>
  <sheetData>
    <row r="1" spans="1:5" s="144" customFormat="1" ht="27.75" customHeight="1" x14ac:dyDescent="0.2">
      <c r="A1" s="814" t="s">
        <v>445</v>
      </c>
      <c r="B1" s="815"/>
      <c r="C1" s="815"/>
      <c r="D1" s="815"/>
      <c r="E1" s="396" t="s">
        <v>446</v>
      </c>
    </row>
    <row r="2" spans="1:5" s="121" customFormat="1" ht="16.5" customHeight="1" x14ac:dyDescent="0.2">
      <c r="A2" s="621"/>
      <c r="B2" s="511" t="s">
        <v>258</v>
      </c>
      <c r="C2" s="537"/>
      <c r="D2" s="538" t="s">
        <v>260</v>
      </c>
      <c r="E2" s="512"/>
    </row>
    <row r="3" spans="1:5" s="110" customFormat="1" ht="13.5" customHeight="1" x14ac:dyDescent="0.2">
      <c r="A3" s="623"/>
      <c r="B3" s="390" t="s">
        <v>211</v>
      </c>
      <c r="C3" s="388" t="s">
        <v>259</v>
      </c>
      <c r="D3" s="388" t="s">
        <v>211</v>
      </c>
      <c r="E3" s="394" t="s">
        <v>259</v>
      </c>
    </row>
    <row r="4" spans="1:5" s="110" customFormat="1" x14ac:dyDescent="0.2">
      <c r="A4" s="395" t="s">
        <v>178</v>
      </c>
      <c r="B4" s="82">
        <v>105</v>
      </c>
      <c r="C4" s="82">
        <v>2117</v>
      </c>
      <c r="D4" s="82">
        <v>100</v>
      </c>
      <c r="E4" s="82">
        <v>404</v>
      </c>
    </row>
    <row r="5" spans="1:5" s="110" customFormat="1" x14ac:dyDescent="0.2">
      <c r="A5" s="466" t="s">
        <v>388</v>
      </c>
      <c r="B5" s="467">
        <f>IF(SUM(B6:B24)=0,"-",SUM(B6:B24))</f>
        <v>3</v>
      </c>
      <c r="C5" s="467">
        <f>IF(SUM(C6:C24)=0,"-",SUM(C6:C24))</f>
        <v>7</v>
      </c>
      <c r="D5" s="467">
        <f>IF(SUM(D6:D24)=0,"-",SUM(D6:D24))</f>
        <v>31</v>
      </c>
      <c r="E5" s="467">
        <f>IF(SUM(E6:E24)=0,"-",SUM(E6:E24))</f>
        <v>53</v>
      </c>
    </row>
    <row r="6" spans="1:5" s="110" customFormat="1" x14ac:dyDescent="0.2">
      <c r="A6" s="154" t="s">
        <v>370</v>
      </c>
      <c r="B6" s="88" t="s">
        <v>391</v>
      </c>
      <c r="C6" s="88" t="s">
        <v>391</v>
      </c>
      <c r="D6" s="88">
        <v>9</v>
      </c>
      <c r="E6" s="88">
        <v>9</v>
      </c>
    </row>
    <row r="7" spans="1:5" s="110" customFormat="1" x14ac:dyDescent="0.2">
      <c r="A7" s="154" t="s">
        <v>371</v>
      </c>
      <c r="B7" s="88" t="s">
        <v>391</v>
      </c>
      <c r="C7" s="88" t="s">
        <v>391</v>
      </c>
      <c r="D7" s="88" t="s">
        <v>391</v>
      </c>
      <c r="E7" s="88" t="s">
        <v>391</v>
      </c>
    </row>
    <row r="8" spans="1:5" s="110" customFormat="1" x14ac:dyDescent="0.2">
      <c r="A8" s="154" t="s">
        <v>372</v>
      </c>
      <c r="B8" s="88" t="s">
        <v>391</v>
      </c>
      <c r="C8" s="88" t="s">
        <v>391</v>
      </c>
      <c r="D8" s="88" t="s">
        <v>391</v>
      </c>
      <c r="E8" s="88" t="s">
        <v>391</v>
      </c>
    </row>
    <row r="9" spans="1:5" s="110" customFormat="1" x14ac:dyDescent="0.2">
      <c r="A9" s="154" t="s">
        <v>373</v>
      </c>
      <c r="B9" s="88" t="s">
        <v>391</v>
      </c>
      <c r="C9" s="88" t="s">
        <v>391</v>
      </c>
      <c r="D9" s="88" t="s">
        <v>391</v>
      </c>
      <c r="E9" s="88" t="s">
        <v>391</v>
      </c>
    </row>
    <row r="10" spans="1:5" s="110" customFormat="1" x14ac:dyDescent="0.2">
      <c r="A10" s="154" t="s">
        <v>374</v>
      </c>
      <c r="B10" s="88" t="s">
        <v>391</v>
      </c>
      <c r="C10" s="88" t="s">
        <v>391</v>
      </c>
      <c r="D10" s="88" t="s">
        <v>391</v>
      </c>
      <c r="E10" s="88" t="s">
        <v>391</v>
      </c>
    </row>
    <row r="11" spans="1:5" s="110" customFormat="1" x14ac:dyDescent="0.2">
      <c r="A11" s="154" t="s">
        <v>375</v>
      </c>
      <c r="B11" s="88" t="s">
        <v>391</v>
      </c>
      <c r="C11" s="88" t="s">
        <v>391</v>
      </c>
      <c r="D11" s="88" t="s">
        <v>391</v>
      </c>
      <c r="E11" s="88" t="s">
        <v>391</v>
      </c>
    </row>
    <row r="12" spans="1:5" s="110" customFormat="1" x14ac:dyDescent="0.2">
      <c r="A12" s="154" t="s">
        <v>376</v>
      </c>
      <c r="B12" s="88" t="s">
        <v>391</v>
      </c>
      <c r="C12" s="88" t="s">
        <v>391</v>
      </c>
      <c r="D12" s="88" t="s">
        <v>391</v>
      </c>
      <c r="E12" s="88" t="s">
        <v>391</v>
      </c>
    </row>
    <row r="13" spans="1:5" s="110" customFormat="1" x14ac:dyDescent="0.2">
      <c r="A13" s="154" t="s">
        <v>377</v>
      </c>
      <c r="B13" s="88" t="s">
        <v>391</v>
      </c>
      <c r="C13" s="88" t="s">
        <v>391</v>
      </c>
      <c r="D13" s="88" t="s">
        <v>391</v>
      </c>
      <c r="E13" s="88" t="s">
        <v>391</v>
      </c>
    </row>
    <row r="14" spans="1:5" s="110" customFormat="1" x14ac:dyDescent="0.2">
      <c r="A14" s="154" t="s">
        <v>389</v>
      </c>
      <c r="B14" s="88" t="s">
        <v>391</v>
      </c>
      <c r="C14" s="88" t="s">
        <v>391</v>
      </c>
      <c r="D14" s="88" t="s">
        <v>391</v>
      </c>
      <c r="E14" s="88" t="s">
        <v>391</v>
      </c>
    </row>
    <row r="15" spans="1:5" s="110" customFormat="1" x14ac:dyDescent="0.2">
      <c r="A15" s="154" t="s">
        <v>390</v>
      </c>
      <c r="B15" s="88" t="s">
        <v>391</v>
      </c>
      <c r="C15" s="88" t="s">
        <v>391</v>
      </c>
      <c r="D15" s="88" t="s">
        <v>391</v>
      </c>
      <c r="E15" s="88" t="s">
        <v>391</v>
      </c>
    </row>
    <row r="16" spans="1:5" s="110" customFormat="1" x14ac:dyDescent="0.2">
      <c r="A16" s="154" t="s">
        <v>379</v>
      </c>
      <c r="B16" s="88" t="s">
        <v>391</v>
      </c>
      <c r="C16" s="88" t="s">
        <v>391</v>
      </c>
      <c r="D16" s="88" t="s">
        <v>391</v>
      </c>
      <c r="E16" s="88" t="s">
        <v>391</v>
      </c>
    </row>
    <row r="17" spans="1:9" s="110" customFormat="1" x14ac:dyDescent="0.2">
      <c r="A17" s="154" t="s">
        <v>380</v>
      </c>
      <c r="B17" s="88" t="s">
        <v>391</v>
      </c>
      <c r="C17" s="88" t="s">
        <v>391</v>
      </c>
      <c r="D17" s="88" t="s">
        <v>391</v>
      </c>
      <c r="E17" s="88" t="s">
        <v>391</v>
      </c>
    </row>
    <row r="18" spans="1:9" s="110" customFormat="1" x14ac:dyDescent="0.2">
      <c r="A18" s="154" t="s">
        <v>381</v>
      </c>
      <c r="B18" s="88" t="s">
        <v>391</v>
      </c>
      <c r="C18" s="88" t="s">
        <v>391</v>
      </c>
      <c r="D18" s="88" t="s">
        <v>391</v>
      </c>
      <c r="E18" s="88" t="s">
        <v>391</v>
      </c>
    </row>
    <row r="19" spans="1:9" s="110" customFormat="1" x14ac:dyDescent="0.2">
      <c r="A19" s="154" t="s">
        <v>382</v>
      </c>
      <c r="B19" s="88" t="s">
        <v>391</v>
      </c>
      <c r="C19" s="88" t="s">
        <v>391</v>
      </c>
      <c r="D19" s="88" t="s">
        <v>391</v>
      </c>
      <c r="E19" s="88" t="s">
        <v>391</v>
      </c>
    </row>
    <row r="20" spans="1:9" s="110" customFormat="1" x14ac:dyDescent="0.2">
      <c r="A20" s="154" t="s">
        <v>383</v>
      </c>
      <c r="B20" s="88" t="s">
        <v>391</v>
      </c>
      <c r="C20" s="88" t="s">
        <v>391</v>
      </c>
      <c r="D20" s="88" t="s">
        <v>391</v>
      </c>
      <c r="E20" s="88" t="s">
        <v>391</v>
      </c>
    </row>
    <row r="21" spans="1:9" s="110" customFormat="1" x14ac:dyDescent="0.2">
      <c r="A21" s="154" t="s">
        <v>384</v>
      </c>
      <c r="B21" s="88" t="s">
        <v>391</v>
      </c>
      <c r="C21" s="88" t="s">
        <v>391</v>
      </c>
      <c r="D21" s="88" t="s">
        <v>391</v>
      </c>
      <c r="E21" s="88" t="s">
        <v>391</v>
      </c>
    </row>
    <row r="22" spans="1:9" s="110" customFormat="1" x14ac:dyDescent="0.2">
      <c r="A22" s="154" t="s">
        <v>385</v>
      </c>
      <c r="B22" s="88" t="s">
        <v>391</v>
      </c>
      <c r="C22" s="88" t="s">
        <v>391</v>
      </c>
      <c r="D22" s="88" t="s">
        <v>391</v>
      </c>
      <c r="E22" s="88" t="s">
        <v>391</v>
      </c>
    </row>
    <row r="23" spans="1:9" s="110" customFormat="1" x14ac:dyDescent="0.2">
      <c r="A23" s="154" t="s">
        <v>386</v>
      </c>
      <c r="B23" s="88">
        <v>3</v>
      </c>
      <c r="C23" s="88">
        <v>7</v>
      </c>
      <c r="D23" s="88" t="s">
        <v>391</v>
      </c>
      <c r="E23" s="88" t="s">
        <v>391</v>
      </c>
    </row>
    <row r="24" spans="1:9" s="110" customFormat="1" x14ac:dyDescent="0.2">
      <c r="A24" s="154" t="s">
        <v>387</v>
      </c>
      <c r="B24" s="88" t="s">
        <v>391</v>
      </c>
      <c r="C24" s="88" t="s">
        <v>391</v>
      </c>
      <c r="D24" s="88">
        <v>22</v>
      </c>
      <c r="E24" s="88">
        <v>44</v>
      </c>
    </row>
    <row r="25" spans="1:9" s="110" customFormat="1" x14ac:dyDescent="0.2">
      <c r="A25" s="172" t="s">
        <v>299</v>
      </c>
      <c r="B25" s="112"/>
      <c r="C25" s="124"/>
      <c r="D25" s="112"/>
      <c r="E25" s="124"/>
    </row>
    <row r="26" spans="1:9" s="110" customFormat="1" x14ac:dyDescent="0.2">
      <c r="A26" s="294"/>
      <c r="B26" s="112"/>
      <c r="C26" s="124"/>
      <c r="D26" s="112"/>
      <c r="E26" s="124"/>
      <c r="F26" s="112"/>
      <c r="G26" s="112"/>
      <c r="H26" s="112"/>
      <c r="I26" s="112"/>
    </row>
    <row r="27" spans="1:9" s="110" customFormat="1" x14ac:dyDescent="0.2">
      <c r="A27" s="156"/>
      <c r="B27" s="112"/>
      <c r="C27" s="124"/>
      <c r="D27" s="112"/>
      <c r="E27" s="124"/>
      <c r="F27" s="112"/>
      <c r="G27" s="112"/>
      <c r="H27" s="112"/>
      <c r="I27" s="112"/>
    </row>
    <row r="28" spans="1:9" s="110" customFormat="1" x14ac:dyDescent="0.2">
      <c r="A28" s="117"/>
      <c r="B28" s="112"/>
      <c r="C28" s="124"/>
      <c r="D28" s="112"/>
      <c r="E28" s="124"/>
      <c r="F28" s="112"/>
      <c r="G28" s="112"/>
      <c r="H28" s="112"/>
      <c r="I28" s="112"/>
    </row>
  </sheetData>
  <mergeCells count="4">
    <mergeCell ref="B2:C2"/>
    <mergeCell ref="D2:E2"/>
    <mergeCell ref="A2:A3"/>
    <mergeCell ref="A1:D1"/>
  </mergeCells>
  <phoneticPr fontId="2"/>
  <pageMargins left="0.78740157480314965" right="0.78740157480314965" top="0.78740157480314965" bottom="0.78740157480314965" header="0" footer="0"/>
  <pageSetup paperSize="9" orientation="landscape" r:id="rId1"/>
  <headerFooter alignWithMargins="0"/>
  <rowBreaks count="3" manualBreakCount="3">
    <brk id="35805" min="227" max="54353" man="1"/>
    <brk id="36255" min="223" max="57901" man="1"/>
    <brk id="36513" min="219" max="580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view="pageBreakPreview" zoomScale="90" zoomScaleNormal="100" zoomScaleSheetLayoutView="90" workbookViewId="0">
      <pane xSplit="1" ySplit="7" topLeftCell="F8" activePane="bottomRight" state="frozen"/>
      <selection pane="topRight" activeCell="B1" sqref="B1"/>
      <selection pane="bottomLeft" activeCell="A8" sqref="A8"/>
      <selection pane="bottomRight" activeCell="A4" sqref="A4"/>
    </sheetView>
  </sheetViews>
  <sheetFormatPr defaultColWidth="9" defaultRowHeight="13" x14ac:dyDescent="0.2"/>
  <cols>
    <col min="1" max="1" width="11.6328125" style="90" customWidth="1"/>
    <col min="2" max="2" width="9.36328125" style="85" customWidth="1"/>
    <col min="3" max="3" width="10.6328125" style="85" customWidth="1"/>
    <col min="4" max="4" width="9.36328125" style="85" customWidth="1"/>
    <col min="5" max="5" width="10.6328125" style="85" customWidth="1"/>
    <col min="6" max="6" width="9.36328125" style="85" customWidth="1"/>
    <col min="7" max="7" width="10.6328125" style="85" customWidth="1"/>
    <col min="8" max="8" width="9.36328125" style="85" customWidth="1"/>
    <col min="9" max="9" width="10.6328125" style="85" customWidth="1"/>
    <col min="10" max="10" width="9.36328125" style="85" customWidth="1"/>
    <col min="11" max="11" width="10.6328125" style="85" customWidth="1"/>
    <col min="12" max="12" width="9.36328125" style="85" customWidth="1"/>
    <col min="13" max="13" width="10.6328125" style="85" customWidth="1"/>
    <col min="14" max="15" width="6.7265625" style="85" customWidth="1"/>
    <col min="16" max="16384" width="9" style="85"/>
  </cols>
  <sheetData>
    <row r="1" spans="1:16" ht="18" customHeight="1" x14ac:dyDescent="0.2">
      <c r="A1" s="397" t="s">
        <v>449</v>
      </c>
      <c r="B1" s="157"/>
      <c r="C1" s="157"/>
      <c r="D1" s="157"/>
      <c r="E1" s="157"/>
      <c r="F1" s="158"/>
      <c r="G1" s="158"/>
      <c r="H1" s="158"/>
      <c r="I1" s="158"/>
      <c r="J1" s="159"/>
      <c r="K1" s="158"/>
      <c r="L1" s="183"/>
      <c r="M1" s="396" t="s">
        <v>446</v>
      </c>
      <c r="O1" s="89"/>
    </row>
    <row r="2" spans="1:16" ht="15" customHeight="1" x14ac:dyDescent="0.2">
      <c r="A2" s="161"/>
      <c r="B2" s="511" t="s">
        <v>213</v>
      </c>
      <c r="C2" s="518"/>
      <c r="D2" s="518"/>
      <c r="E2" s="518"/>
      <c r="F2" s="518"/>
      <c r="G2" s="518"/>
      <c r="H2" s="518"/>
      <c r="I2" s="518"/>
      <c r="J2" s="518"/>
      <c r="K2" s="518"/>
      <c r="L2" s="519"/>
      <c r="M2" s="520"/>
      <c r="N2" s="508"/>
      <c r="O2" s="509"/>
      <c r="P2" s="89"/>
    </row>
    <row r="3" spans="1:16" ht="15" customHeight="1" x14ac:dyDescent="0.2">
      <c r="A3" s="163"/>
      <c r="B3" s="521" t="s">
        <v>221</v>
      </c>
      <c r="C3" s="522"/>
      <c r="D3" s="521" t="s">
        <v>243</v>
      </c>
      <c r="E3" s="522"/>
      <c r="F3" s="525" t="s">
        <v>399</v>
      </c>
      <c r="G3" s="526"/>
      <c r="H3" s="525" t="s">
        <v>400</v>
      </c>
      <c r="I3" s="526"/>
      <c r="J3" s="521" t="s">
        <v>219</v>
      </c>
      <c r="K3" s="522"/>
      <c r="L3" s="529" t="s">
        <v>220</v>
      </c>
      <c r="M3" s="522"/>
      <c r="N3" s="510"/>
      <c r="O3" s="509"/>
      <c r="P3" s="89"/>
    </row>
    <row r="4" spans="1:16" ht="15" customHeight="1" x14ac:dyDescent="0.2">
      <c r="A4" s="163"/>
      <c r="B4" s="523"/>
      <c r="C4" s="524"/>
      <c r="D4" s="523"/>
      <c r="E4" s="524"/>
      <c r="F4" s="527"/>
      <c r="G4" s="528"/>
      <c r="H4" s="531"/>
      <c r="I4" s="532"/>
      <c r="J4" s="523"/>
      <c r="K4" s="524"/>
      <c r="L4" s="530"/>
      <c r="M4" s="524"/>
      <c r="N4" s="151"/>
      <c r="O4" s="150"/>
      <c r="P4" s="89"/>
    </row>
    <row r="5" spans="1:16" ht="28.5" customHeight="1" x14ac:dyDescent="0.2">
      <c r="A5" s="164"/>
      <c r="B5" s="186" t="s">
        <v>211</v>
      </c>
      <c r="C5" s="188" t="s">
        <v>398</v>
      </c>
      <c r="D5" s="186" t="s">
        <v>211</v>
      </c>
      <c r="E5" s="188" t="s">
        <v>398</v>
      </c>
      <c r="F5" s="186" t="s">
        <v>211</v>
      </c>
      <c r="G5" s="188" t="s">
        <v>398</v>
      </c>
      <c r="H5" s="186" t="s">
        <v>211</v>
      </c>
      <c r="I5" s="188" t="s">
        <v>398</v>
      </c>
      <c r="J5" s="186" t="s">
        <v>211</v>
      </c>
      <c r="K5" s="188" t="s">
        <v>398</v>
      </c>
      <c r="L5" s="186" t="s">
        <v>211</v>
      </c>
      <c r="M5" s="188" t="s">
        <v>398</v>
      </c>
      <c r="N5" s="162"/>
      <c r="O5" s="165"/>
      <c r="P5" s="89"/>
    </row>
    <row r="6" spans="1:16" s="110" customFormat="1" x14ac:dyDescent="0.2">
      <c r="A6" s="153" t="s">
        <v>178</v>
      </c>
      <c r="B6" s="166">
        <v>4781</v>
      </c>
      <c r="C6" s="166">
        <v>87735</v>
      </c>
      <c r="D6" s="166">
        <v>174</v>
      </c>
      <c r="E6" s="166">
        <v>3047</v>
      </c>
      <c r="F6" s="166">
        <v>514</v>
      </c>
      <c r="G6" s="166">
        <v>9537</v>
      </c>
      <c r="H6" s="166">
        <v>19</v>
      </c>
      <c r="I6" s="166">
        <v>746</v>
      </c>
      <c r="J6" s="166">
        <v>973</v>
      </c>
      <c r="K6" s="167">
        <v>18591</v>
      </c>
      <c r="L6" s="166">
        <v>16</v>
      </c>
      <c r="M6" s="166">
        <v>568</v>
      </c>
      <c r="N6" s="169"/>
      <c r="O6" s="170"/>
      <c r="P6" s="112"/>
    </row>
    <row r="7" spans="1:16" s="121" customFormat="1" x14ac:dyDescent="0.2">
      <c r="A7" s="466" t="s">
        <v>388</v>
      </c>
      <c r="B7" s="467">
        <f t="shared" ref="B7:M7" si="0">IF(SUM(B8:B26)=0,"-",SUM(B8:B26))</f>
        <v>549</v>
      </c>
      <c r="C7" s="467">
        <f t="shared" si="0"/>
        <v>10504</v>
      </c>
      <c r="D7" s="467">
        <f t="shared" si="0"/>
        <v>11</v>
      </c>
      <c r="E7" s="467">
        <f t="shared" si="0"/>
        <v>94</v>
      </c>
      <c r="F7" s="467">
        <f t="shared" si="0"/>
        <v>95</v>
      </c>
      <c r="G7" s="467">
        <f t="shared" si="0"/>
        <v>1004</v>
      </c>
      <c r="H7" s="467" t="str">
        <f t="shared" si="0"/>
        <v>-</v>
      </c>
      <c r="I7" s="467" t="str">
        <f t="shared" si="0"/>
        <v>-</v>
      </c>
      <c r="J7" s="467">
        <f t="shared" si="0"/>
        <v>106</v>
      </c>
      <c r="K7" s="467">
        <f t="shared" si="0"/>
        <v>2028</v>
      </c>
      <c r="L7" s="467" t="str">
        <f t="shared" si="0"/>
        <v>-</v>
      </c>
      <c r="M7" s="467" t="str">
        <f t="shared" si="0"/>
        <v>-</v>
      </c>
      <c r="N7" s="169"/>
      <c r="O7" s="170"/>
      <c r="P7" s="123"/>
    </row>
    <row r="8" spans="1:16" s="110" customFormat="1" x14ac:dyDescent="0.2">
      <c r="A8" s="154" t="s">
        <v>370</v>
      </c>
      <c r="B8" s="341">
        <v>191</v>
      </c>
      <c r="C8" s="341">
        <v>4561</v>
      </c>
      <c r="D8" s="341" t="s">
        <v>391</v>
      </c>
      <c r="E8" s="341" t="s">
        <v>391</v>
      </c>
      <c r="F8" s="341">
        <v>9</v>
      </c>
      <c r="G8" s="341">
        <v>225</v>
      </c>
      <c r="H8" s="341" t="s">
        <v>391</v>
      </c>
      <c r="I8" s="341" t="s">
        <v>391</v>
      </c>
      <c r="J8" s="341">
        <v>14</v>
      </c>
      <c r="K8" s="341">
        <v>247</v>
      </c>
      <c r="L8" s="341" t="s">
        <v>391</v>
      </c>
      <c r="M8" s="341" t="s">
        <v>391</v>
      </c>
      <c r="N8" s="482"/>
      <c r="O8" s="216"/>
      <c r="P8" s="112"/>
    </row>
    <row r="9" spans="1:16" s="110" customFormat="1" x14ac:dyDescent="0.2">
      <c r="A9" s="154" t="s">
        <v>371</v>
      </c>
      <c r="B9" s="341">
        <v>4</v>
      </c>
      <c r="C9" s="341">
        <v>28</v>
      </c>
      <c r="D9" s="341" t="s">
        <v>391</v>
      </c>
      <c r="E9" s="341" t="s">
        <v>391</v>
      </c>
      <c r="F9" s="341" t="s">
        <v>391</v>
      </c>
      <c r="G9" s="341" t="s">
        <v>391</v>
      </c>
      <c r="H9" s="341" t="s">
        <v>391</v>
      </c>
      <c r="I9" s="341" t="s">
        <v>391</v>
      </c>
      <c r="J9" s="341" t="s">
        <v>391</v>
      </c>
      <c r="K9" s="341" t="s">
        <v>391</v>
      </c>
      <c r="L9" s="341" t="s">
        <v>391</v>
      </c>
      <c r="M9" s="341" t="s">
        <v>391</v>
      </c>
      <c r="N9" s="482"/>
      <c r="O9" s="216"/>
      <c r="P9" s="112"/>
    </row>
    <row r="10" spans="1:16" s="110" customFormat="1" x14ac:dyDescent="0.2">
      <c r="A10" s="154" t="s">
        <v>372</v>
      </c>
      <c r="B10" s="341">
        <v>21</v>
      </c>
      <c r="C10" s="341">
        <v>372</v>
      </c>
      <c r="D10" s="341" t="s">
        <v>391</v>
      </c>
      <c r="E10" s="341" t="s">
        <v>391</v>
      </c>
      <c r="F10" s="341" t="s">
        <v>391</v>
      </c>
      <c r="G10" s="341" t="s">
        <v>391</v>
      </c>
      <c r="H10" s="341" t="s">
        <v>391</v>
      </c>
      <c r="I10" s="341" t="s">
        <v>391</v>
      </c>
      <c r="J10" s="341" t="s">
        <v>391</v>
      </c>
      <c r="K10" s="341" t="s">
        <v>391</v>
      </c>
      <c r="L10" s="341" t="s">
        <v>391</v>
      </c>
      <c r="M10" s="341" t="s">
        <v>391</v>
      </c>
      <c r="N10" s="482"/>
      <c r="O10" s="216"/>
      <c r="P10" s="112"/>
    </row>
    <row r="11" spans="1:16" s="110" customFormat="1" x14ac:dyDescent="0.2">
      <c r="A11" s="154" t="s">
        <v>373</v>
      </c>
      <c r="B11" s="341" t="s">
        <v>391</v>
      </c>
      <c r="C11" s="341" t="s">
        <v>391</v>
      </c>
      <c r="D11" s="341" t="s">
        <v>391</v>
      </c>
      <c r="E11" s="341" t="s">
        <v>391</v>
      </c>
      <c r="F11" s="341" t="s">
        <v>391</v>
      </c>
      <c r="G11" s="341" t="s">
        <v>391</v>
      </c>
      <c r="H11" s="341" t="s">
        <v>391</v>
      </c>
      <c r="I11" s="341" t="s">
        <v>391</v>
      </c>
      <c r="J11" s="341">
        <v>17</v>
      </c>
      <c r="K11" s="341">
        <v>686</v>
      </c>
      <c r="L11" s="341" t="s">
        <v>391</v>
      </c>
      <c r="M11" s="341" t="s">
        <v>391</v>
      </c>
      <c r="N11" s="482"/>
      <c r="O11" s="216"/>
      <c r="P11" s="112"/>
    </row>
    <row r="12" spans="1:16" x14ac:dyDescent="0.2">
      <c r="A12" s="154" t="s">
        <v>374</v>
      </c>
      <c r="B12" s="341">
        <v>55</v>
      </c>
      <c r="C12" s="341">
        <v>775</v>
      </c>
      <c r="D12" s="341" t="s">
        <v>391</v>
      </c>
      <c r="E12" s="341" t="s">
        <v>391</v>
      </c>
      <c r="F12" s="341">
        <v>54</v>
      </c>
      <c r="G12" s="341">
        <v>621</v>
      </c>
      <c r="H12" s="341" t="s">
        <v>391</v>
      </c>
      <c r="I12" s="341" t="s">
        <v>391</v>
      </c>
      <c r="J12" s="341">
        <v>3</v>
      </c>
      <c r="K12" s="341">
        <v>38</v>
      </c>
      <c r="L12" s="341" t="s">
        <v>391</v>
      </c>
      <c r="M12" s="341" t="s">
        <v>391</v>
      </c>
      <c r="N12" s="171"/>
      <c r="O12" s="93"/>
      <c r="P12" s="89"/>
    </row>
    <row r="13" spans="1:16" x14ac:dyDescent="0.2">
      <c r="A13" s="154" t="s">
        <v>375</v>
      </c>
      <c r="B13" s="341">
        <v>6</v>
      </c>
      <c r="C13" s="341">
        <v>58</v>
      </c>
      <c r="D13" s="341" t="s">
        <v>391</v>
      </c>
      <c r="E13" s="341" t="s">
        <v>391</v>
      </c>
      <c r="F13" s="341" t="s">
        <v>391</v>
      </c>
      <c r="G13" s="341" t="s">
        <v>391</v>
      </c>
      <c r="H13" s="341" t="s">
        <v>391</v>
      </c>
      <c r="I13" s="341" t="s">
        <v>391</v>
      </c>
      <c r="J13" s="341">
        <v>9</v>
      </c>
      <c r="K13" s="341">
        <v>55</v>
      </c>
      <c r="L13" s="341" t="s">
        <v>391</v>
      </c>
      <c r="M13" s="341" t="s">
        <v>391</v>
      </c>
      <c r="N13" s="171"/>
      <c r="O13" s="93"/>
      <c r="P13" s="89"/>
    </row>
    <row r="14" spans="1:16" x14ac:dyDescent="0.2">
      <c r="A14" s="154" t="s">
        <v>376</v>
      </c>
      <c r="B14" s="341">
        <v>30</v>
      </c>
      <c r="C14" s="341">
        <v>253</v>
      </c>
      <c r="D14" s="341" t="s">
        <v>391</v>
      </c>
      <c r="E14" s="341" t="s">
        <v>391</v>
      </c>
      <c r="F14" s="341" t="s">
        <v>391</v>
      </c>
      <c r="G14" s="341" t="s">
        <v>391</v>
      </c>
      <c r="H14" s="341" t="s">
        <v>391</v>
      </c>
      <c r="I14" s="341" t="s">
        <v>391</v>
      </c>
      <c r="J14" s="341">
        <v>3</v>
      </c>
      <c r="K14" s="341">
        <v>76</v>
      </c>
      <c r="L14" s="341" t="s">
        <v>391</v>
      </c>
      <c r="M14" s="341" t="s">
        <v>391</v>
      </c>
      <c r="N14" s="171"/>
      <c r="O14" s="93"/>
      <c r="P14" s="89"/>
    </row>
    <row r="15" spans="1:16" x14ac:dyDescent="0.2">
      <c r="A15" s="154" t="s">
        <v>377</v>
      </c>
      <c r="B15" s="341">
        <v>5</v>
      </c>
      <c r="C15" s="341">
        <v>58</v>
      </c>
      <c r="D15" s="341" t="s">
        <v>391</v>
      </c>
      <c r="E15" s="341" t="s">
        <v>391</v>
      </c>
      <c r="F15" s="341" t="s">
        <v>391</v>
      </c>
      <c r="G15" s="341" t="s">
        <v>391</v>
      </c>
      <c r="H15" s="341" t="s">
        <v>391</v>
      </c>
      <c r="I15" s="341" t="s">
        <v>391</v>
      </c>
      <c r="J15" s="341">
        <v>3</v>
      </c>
      <c r="K15" s="341">
        <v>94</v>
      </c>
      <c r="L15" s="341" t="s">
        <v>391</v>
      </c>
      <c r="M15" s="341" t="s">
        <v>391</v>
      </c>
      <c r="N15" s="171"/>
      <c r="O15" s="93"/>
      <c r="P15" s="89"/>
    </row>
    <row r="16" spans="1:16" x14ac:dyDescent="0.2">
      <c r="A16" s="154" t="s">
        <v>389</v>
      </c>
      <c r="B16" s="341">
        <v>9</v>
      </c>
      <c r="C16" s="341">
        <v>89</v>
      </c>
      <c r="D16" s="341" t="s">
        <v>391</v>
      </c>
      <c r="E16" s="341" t="s">
        <v>391</v>
      </c>
      <c r="F16" s="341" t="s">
        <v>391</v>
      </c>
      <c r="G16" s="341" t="s">
        <v>391</v>
      </c>
      <c r="H16" s="341" t="s">
        <v>391</v>
      </c>
      <c r="I16" s="341" t="s">
        <v>391</v>
      </c>
      <c r="J16" s="341" t="s">
        <v>391</v>
      </c>
      <c r="K16" s="341" t="s">
        <v>391</v>
      </c>
      <c r="L16" s="341" t="s">
        <v>391</v>
      </c>
      <c r="M16" s="341" t="s">
        <v>391</v>
      </c>
      <c r="N16" s="171"/>
      <c r="O16" s="93"/>
      <c r="P16" s="89"/>
    </row>
    <row r="17" spans="1:16" x14ac:dyDescent="0.2">
      <c r="A17" s="154" t="s">
        <v>390</v>
      </c>
      <c r="B17" s="341">
        <v>13</v>
      </c>
      <c r="C17" s="341">
        <v>169</v>
      </c>
      <c r="D17" s="341" t="s">
        <v>391</v>
      </c>
      <c r="E17" s="341" t="s">
        <v>391</v>
      </c>
      <c r="F17" s="341">
        <v>29</v>
      </c>
      <c r="G17" s="341">
        <v>137</v>
      </c>
      <c r="H17" s="341" t="s">
        <v>391</v>
      </c>
      <c r="I17" s="341" t="s">
        <v>391</v>
      </c>
      <c r="J17" s="341" t="s">
        <v>391</v>
      </c>
      <c r="K17" s="341" t="s">
        <v>391</v>
      </c>
      <c r="L17" s="341" t="s">
        <v>391</v>
      </c>
      <c r="M17" s="341" t="s">
        <v>391</v>
      </c>
      <c r="N17" s="171"/>
      <c r="O17" s="93"/>
      <c r="P17" s="89"/>
    </row>
    <row r="18" spans="1:16" x14ac:dyDescent="0.2">
      <c r="A18" s="154" t="s">
        <v>379</v>
      </c>
      <c r="B18" s="341">
        <v>72</v>
      </c>
      <c r="C18" s="341">
        <v>1178</v>
      </c>
      <c r="D18" s="341" t="s">
        <v>391</v>
      </c>
      <c r="E18" s="341" t="s">
        <v>391</v>
      </c>
      <c r="F18" s="341" t="s">
        <v>391</v>
      </c>
      <c r="G18" s="341" t="s">
        <v>391</v>
      </c>
      <c r="H18" s="341" t="s">
        <v>391</v>
      </c>
      <c r="I18" s="341" t="s">
        <v>391</v>
      </c>
      <c r="J18" s="341" t="s">
        <v>391</v>
      </c>
      <c r="K18" s="341" t="s">
        <v>391</v>
      </c>
      <c r="L18" s="341" t="s">
        <v>391</v>
      </c>
      <c r="M18" s="341" t="s">
        <v>391</v>
      </c>
      <c r="N18" s="171"/>
      <c r="O18" s="93"/>
      <c r="P18" s="89"/>
    </row>
    <row r="19" spans="1:16" x14ac:dyDescent="0.2">
      <c r="A19" s="154" t="s">
        <v>380</v>
      </c>
      <c r="B19" s="341">
        <v>8</v>
      </c>
      <c r="C19" s="341">
        <v>127</v>
      </c>
      <c r="D19" s="341">
        <v>3</v>
      </c>
      <c r="E19" s="341">
        <v>37</v>
      </c>
      <c r="F19" s="341">
        <v>3</v>
      </c>
      <c r="G19" s="341">
        <v>21</v>
      </c>
      <c r="H19" s="341" t="s">
        <v>391</v>
      </c>
      <c r="I19" s="341" t="s">
        <v>391</v>
      </c>
      <c r="J19" s="341">
        <v>24</v>
      </c>
      <c r="K19" s="341">
        <v>255</v>
      </c>
      <c r="L19" s="341" t="s">
        <v>391</v>
      </c>
      <c r="M19" s="341" t="s">
        <v>391</v>
      </c>
      <c r="N19" s="171"/>
      <c r="O19" s="93"/>
      <c r="P19" s="89"/>
    </row>
    <row r="20" spans="1:16" x14ac:dyDescent="0.2">
      <c r="A20" s="154" t="s">
        <v>381</v>
      </c>
      <c r="B20" s="341">
        <v>81</v>
      </c>
      <c r="C20" s="341">
        <v>1526</v>
      </c>
      <c r="D20" s="341" t="s">
        <v>391</v>
      </c>
      <c r="E20" s="341" t="s">
        <v>391</v>
      </c>
      <c r="F20" s="341" t="s">
        <v>391</v>
      </c>
      <c r="G20" s="341" t="s">
        <v>391</v>
      </c>
      <c r="H20" s="341" t="s">
        <v>391</v>
      </c>
      <c r="I20" s="341" t="s">
        <v>391</v>
      </c>
      <c r="J20" s="341" t="s">
        <v>391</v>
      </c>
      <c r="K20" s="341" t="s">
        <v>391</v>
      </c>
      <c r="L20" s="341" t="s">
        <v>391</v>
      </c>
      <c r="M20" s="341" t="s">
        <v>391</v>
      </c>
      <c r="N20" s="171"/>
      <c r="O20" s="93"/>
      <c r="P20" s="89"/>
    </row>
    <row r="21" spans="1:16" x14ac:dyDescent="0.2">
      <c r="A21" s="154" t="s">
        <v>382</v>
      </c>
      <c r="B21" s="341" t="s">
        <v>391</v>
      </c>
      <c r="C21" s="341" t="s">
        <v>391</v>
      </c>
      <c r="D21" s="341" t="s">
        <v>391</v>
      </c>
      <c r="E21" s="341" t="s">
        <v>391</v>
      </c>
      <c r="F21" s="341" t="s">
        <v>391</v>
      </c>
      <c r="G21" s="341" t="s">
        <v>391</v>
      </c>
      <c r="H21" s="341" t="s">
        <v>391</v>
      </c>
      <c r="I21" s="341" t="s">
        <v>391</v>
      </c>
      <c r="J21" s="341">
        <v>14</v>
      </c>
      <c r="K21" s="341">
        <v>283</v>
      </c>
      <c r="L21" s="341" t="s">
        <v>391</v>
      </c>
      <c r="M21" s="341" t="s">
        <v>391</v>
      </c>
      <c r="N21" s="171"/>
      <c r="O21" s="93"/>
      <c r="P21" s="89"/>
    </row>
    <row r="22" spans="1:16" x14ac:dyDescent="0.2">
      <c r="A22" s="154" t="s">
        <v>383</v>
      </c>
      <c r="B22" s="341">
        <v>19</v>
      </c>
      <c r="C22" s="341">
        <v>215</v>
      </c>
      <c r="D22" s="341">
        <v>3</v>
      </c>
      <c r="E22" s="341">
        <v>18</v>
      </c>
      <c r="F22" s="341" t="s">
        <v>391</v>
      </c>
      <c r="G22" s="341" t="s">
        <v>391</v>
      </c>
      <c r="H22" s="341" t="s">
        <v>391</v>
      </c>
      <c r="I22" s="341" t="s">
        <v>391</v>
      </c>
      <c r="J22" s="341">
        <v>15</v>
      </c>
      <c r="K22" s="341">
        <v>260</v>
      </c>
      <c r="L22" s="341" t="s">
        <v>391</v>
      </c>
      <c r="M22" s="341" t="s">
        <v>391</v>
      </c>
      <c r="N22" s="171"/>
      <c r="O22" s="93"/>
      <c r="P22" s="89"/>
    </row>
    <row r="23" spans="1:16" x14ac:dyDescent="0.2">
      <c r="A23" s="154" t="s">
        <v>384</v>
      </c>
      <c r="B23" s="341">
        <v>2</v>
      </c>
      <c r="C23" s="341">
        <v>38</v>
      </c>
      <c r="D23" s="341">
        <v>1</v>
      </c>
      <c r="E23" s="341">
        <v>5</v>
      </c>
      <c r="F23" s="341" t="s">
        <v>391</v>
      </c>
      <c r="G23" s="341" t="s">
        <v>391</v>
      </c>
      <c r="H23" s="341" t="s">
        <v>391</v>
      </c>
      <c r="I23" s="341" t="s">
        <v>391</v>
      </c>
      <c r="J23" s="341">
        <v>4</v>
      </c>
      <c r="K23" s="341">
        <v>34</v>
      </c>
      <c r="L23" s="341" t="s">
        <v>391</v>
      </c>
      <c r="M23" s="341" t="s">
        <v>391</v>
      </c>
      <c r="N23" s="171"/>
      <c r="O23" s="93"/>
      <c r="P23" s="89"/>
    </row>
    <row r="24" spans="1:16" x14ac:dyDescent="0.2">
      <c r="A24" s="154" t="s">
        <v>385</v>
      </c>
      <c r="B24" s="341">
        <v>30</v>
      </c>
      <c r="C24" s="341">
        <v>927</v>
      </c>
      <c r="D24" s="341">
        <v>4</v>
      </c>
      <c r="E24" s="341">
        <v>34</v>
      </c>
      <c r="F24" s="341" t="s">
        <v>391</v>
      </c>
      <c r="G24" s="341" t="s">
        <v>391</v>
      </c>
      <c r="H24" s="341" t="s">
        <v>391</v>
      </c>
      <c r="I24" s="341" t="s">
        <v>391</v>
      </c>
      <c r="J24" s="341" t="s">
        <v>391</v>
      </c>
      <c r="K24" s="341" t="s">
        <v>391</v>
      </c>
      <c r="L24" s="341" t="s">
        <v>391</v>
      </c>
      <c r="M24" s="341" t="s">
        <v>391</v>
      </c>
      <c r="N24" s="171"/>
      <c r="O24" s="93"/>
      <c r="P24" s="89"/>
    </row>
    <row r="25" spans="1:16" x14ac:dyDescent="0.2">
      <c r="A25" s="154" t="s">
        <v>386</v>
      </c>
      <c r="B25" s="341">
        <v>1</v>
      </c>
      <c r="C25" s="341">
        <v>120</v>
      </c>
      <c r="D25" s="341" t="s">
        <v>391</v>
      </c>
      <c r="E25" s="341" t="s">
        <v>391</v>
      </c>
      <c r="F25" s="341" t="s">
        <v>391</v>
      </c>
      <c r="G25" s="341" t="s">
        <v>391</v>
      </c>
      <c r="H25" s="341" t="s">
        <v>391</v>
      </c>
      <c r="I25" s="341" t="s">
        <v>391</v>
      </c>
      <c r="J25" s="341" t="s">
        <v>391</v>
      </c>
      <c r="K25" s="341" t="s">
        <v>391</v>
      </c>
      <c r="L25" s="341" t="s">
        <v>391</v>
      </c>
      <c r="M25" s="341" t="s">
        <v>391</v>
      </c>
      <c r="N25" s="171"/>
      <c r="O25" s="93"/>
      <c r="P25" s="89"/>
    </row>
    <row r="26" spans="1:16" x14ac:dyDescent="0.2">
      <c r="A26" s="154" t="s">
        <v>387</v>
      </c>
      <c r="B26" s="341">
        <v>2</v>
      </c>
      <c r="C26" s="341">
        <v>10</v>
      </c>
      <c r="D26" s="341" t="s">
        <v>391</v>
      </c>
      <c r="E26" s="341" t="s">
        <v>391</v>
      </c>
      <c r="F26" s="341" t="s">
        <v>391</v>
      </c>
      <c r="G26" s="341" t="s">
        <v>391</v>
      </c>
      <c r="H26" s="341" t="s">
        <v>391</v>
      </c>
      <c r="I26" s="341" t="s">
        <v>391</v>
      </c>
      <c r="J26" s="341" t="s">
        <v>391</v>
      </c>
      <c r="K26" s="341" t="s">
        <v>391</v>
      </c>
      <c r="L26" s="341" t="s">
        <v>391</v>
      </c>
      <c r="M26" s="341" t="s">
        <v>391</v>
      </c>
      <c r="N26" s="171"/>
      <c r="O26" s="93"/>
      <c r="P26" s="89"/>
    </row>
    <row r="27" spans="1:16" x14ac:dyDescent="0.2">
      <c r="A27" s="173" t="s">
        <v>242</v>
      </c>
      <c r="B27" s="143"/>
      <c r="C27" s="143"/>
      <c r="D27" s="89"/>
      <c r="E27" s="89"/>
      <c r="F27" s="144"/>
      <c r="G27" s="144"/>
      <c r="H27" s="144"/>
      <c r="I27" s="144"/>
      <c r="J27" s="144"/>
      <c r="K27" s="143"/>
      <c r="L27" s="143"/>
      <c r="M27" s="143"/>
      <c r="N27" s="144"/>
      <c r="O27" s="144"/>
    </row>
  </sheetData>
  <mergeCells count="8">
    <mergeCell ref="N2:O3"/>
    <mergeCell ref="B2:M2"/>
    <mergeCell ref="B3:C4"/>
    <mergeCell ref="D3:E4"/>
    <mergeCell ref="F3:G4"/>
    <mergeCell ref="J3:K4"/>
    <mergeCell ref="L3:M4"/>
    <mergeCell ref="H3:I4"/>
  </mergeCells>
  <phoneticPr fontId="2"/>
  <pageMargins left="0.78740157480314965" right="0.78740157480314965" top="0.78740157480314965" bottom="0.78740157480314965" header="0" footer="0"/>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9"/>
  <sheetViews>
    <sheetView showGridLines="0" view="pageBreakPreview" zoomScale="90" zoomScaleNormal="100" zoomScaleSheetLayoutView="90" workbookViewId="0">
      <pane xSplit="1" ySplit="6" topLeftCell="J7" activePane="bottomRight" state="frozen"/>
      <selection pane="topRight" activeCell="B1" sqref="B1"/>
      <selection pane="bottomLeft" activeCell="A7" sqref="A7"/>
      <selection pane="bottomRight" activeCell="A4" sqref="A4"/>
    </sheetView>
  </sheetViews>
  <sheetFormatPr defaultColWidth="9" defaultRowHeight="13" x14ac:dyDescent="0.2"/>
  <cols>
    <col min="1" max="1" width="11.08984375" style="90" customWidth="1"/>
    <col min="2" max="2" width="8.7265625" style="85" customWidth="1"/>
    <col min="3" max="3" width="10.6328125" style="85" customWidth="1"/>
    <col min="4" max="4" width="8.7265625" style="85" customWidth="1"/>
    <col min="5" max="5" width="10.6328125" style="85" customWidth="1"/>
    <col min="6" max="6" width="8.7265625" style="85" customWidth="1"/>
    <col min="7" max="7" width="10.6328125" style="85" customWidth="1"/>
    <col min="8" max="8" width="8.7265625" style="85" customWidth="1"/>
    <col min="9" max="9" width="10.6328125" style="85" customWidth="1"/>
    <col min="10" max="10" width="8.7265625" style="85" customWidth="1"/>
    <col min="11" max="11" width="10.6328125" style="85" customWidth="1"/>
    <col min="12" max="12" width="8.7265625" style="85" customWidth="1"/>
    <col min="13" max="13" width="10.6328125" style="85" customWidth="1"/>
    <col min="14" max="14" width="8.7265625" style="85" customWidth="1"/>
    <col min="15" max="15" width="10.6328125" style="85" customWidth="1"/>
    <col min="16" max="16" width="8.7265625" style="85" customWidth="1"/>
    <col min="17" max="17" width="10.6328125" style="85" customWidth="1"/>
    <col min="18" max="16384" width="9" style="85"/>
  </cols>
  <sheetData>
    <row r="1" spans="1:21" ht="18" customHeight="1" x14ac:dyDescent="0.2">
      <c r="A1" s="172" t="s">
        <v>244</v>
      </c>
      <c r="B1" s="152"/>
      <c r="C1" s="152"/>
      <c r="D1" s="189"/>
      <c r="E1" s="189"/>
      <c r="F1" s="189"/>
      <c r="G1" s="189"/>
      <c r="H1" s="189"/>
      <c r="I1" s="189"/>
      <c r="J1" s="189"/>
      <c r="K1" s="189"/>
      <c r="L1" s="189"/>
      <c r="M1" s="189"/>
      <c r="N1" s="189"/>
      <c r="O1" s="189"/>
      <c r="P1" s="155"/>
      <c r="Q1" s="396" t="s">
        <v>446</v>
      </c>
      <c r="R1" s="152"/>
      <c r="S1" s="189"/>
      <c r="T1" s="189"/>
      <c r="U1" s="189"/>
    </row>
    <row r="2" spans="1:21" ht="12" customHeight="1" x14ac:dyDescent="0.2">
      <c r="A2" s="161"/>
      <c r="B2" s="542" t="s">
        <v>403</v>
      </c>
      <c r="C2" s="543"/>
      <c r="D2" s="543"/>
      <c r="E2" s="543"/>
      <c r="F2" s="543"/>
      <c r="G2" s="543"/>
      <c r="H2" s="543"/>
      <c r="I2" s="543"/>
      <c r="J2" s="543"/>
      <c r="K2" s="543"/>
      <c r="L2" s="543"/>
      <c r="M2" s="543"/>
      <c r="N2" s="543"/>
      <c r="O2" s="544"/>
      <c r="P2" s="533" t="s">
        <v>402</v>
      </c>
      <c r="Q2" s="534"/>
      <c r="R2" s="152"/>
      <c r="S2" s="189"/>
      <c r="T2" s="189"/>
      <c r="U2" s="189"/>
    </row>
    <row r="3" spans="1:21" x14ac:dyDescent="0.2">
      <c r="A3" s="190"/>
      <c r="B3" s="511" t="s">
        <v>214</v>
      </c>
      <c r="C3" s="537"/>
      <c r="D3" s="538" t="s">
        <v>241</v>
      </c>
      <c r="E3" s="537"/>
      <c r="F3" s="538" t="s">
        <v>215</v>
      </c>
      <c r="G3" s="537"/>
      <c r="H3" s="538" t="s">
        <v>217</v>
      </c>
      <c r="I3" s="537"/>
      <c r="J3" s="538" t="s">
        <v>218</v>
      </c>
      <c r="K3" s="539"/>
      <c r="L3" s="538" t="s">
        <v>280</v>
      </c>
      <c r="M3" s="539"/>
      <c r="N3" s="540" t="s">
        <v>219</v>
      </c>
      <c r="O3" s="541"/>
      <c r="P3" s="535"/>
      <c r="Q3" s="536"/>
      <c r="R3" s="152"/>
      <c r="S3" s="189"/>
      <c r="T3" s="189"/>
      <c r="U3" s="189"/>
    </row>
    <row r="4" spans="1:21" ht="26" x14ac:dyDescent="0.2">
      <c r="A4" s="192"/>
      <c r="B4" s="187" t="s">
        <v>211</v>
      </c>
      <c r="C4" s="188" t="s">
        <v>401</v>
      </c>
      <c r="D4" s="187" t="s">
        <v>211</v>
      </c>
      <c r="E4" s="188" t="s">
        <v>401</v>
      </c>
      <c r="F4" s="187" t="s">
        <v>211</v>
      </c>
      <c r="G4" s="188" t="s">
        <v>401</v>
      </c>
      <c r="H4" s="187" t="s">
        <v>211</v>
      </c>
      <c r="I4" s="188" t="s">
        <v>401</v>
      </c>
      <c r="J4" s="187" t="s">
        <v>211</v>
      </c>
      <c r="K4" s="188" t="s">
        <v>401</v>
      </c>
      <c r="L4" s="187" t="s">
        <v>211</v>
      </c>
      <c r="M4" s="188" t="s">
        <v>401</v>
      </c>
      <c r="N4" s="187" t="s">
        <v>211</v>
      </c>
      <c r="O4" s="188" t="s">
        <v>401</v>
      </c>
      <c r="P4" s="187" t="s">
        <v>211</v>
      </c>
      <c r="Q4" s="188" t="s">
        <v>401</v>
      </c>
      <c r="R4" s="152"/>
      <c r="S4" s="189"/>
      <c r="T4" s="189"/>
      <c r="U4" s="189"/>
    </row>
    <row r="5" spans="1:21" s="110" customFormat="1" ht="15" customHeight="1" x14ac:dyDescent="0.2">
      <c r="A5" s="193" t="s">
        <v>178</v>
      </c>
      <c r="B5" s="166">
        <v>960</v>
      </c>
      <c r="C5" s="166">
        <v>4554</v>
      </c>
      <c r="D5" s="166">
        <v>686</v>
      </c>
      <c r="E5" s="166">
        <v>2025</v>
      </c>
      <c r="F5" s="166">
        <v>839</v>
      </c>
      <c r="G5" s="166">
        <v>2781</v>
      </c>
      <c r="H5" s="166">
        <v>266</v>
      </c>
      <c r="I5" s="166">
        <v>2547</v>
      </c>
      <c r="J5" s="166">
        <v>110</v>
      </c>
      <c r="K5" s="166">
        <v>1523</v>
      </c>
      <c r="L5" s="166">
        <v>234</v>
      </c>
      <c r="M5" s="166">
        <v>448</v>
      </c>
      <c r="N5" s="166">
        <v>2481</v>
      </c>
      <c r="O5" s="166">
        <v>11157</v>
      </c>
      <c r="P5" s="166">
        <v>8759</v>
      </c>
      <c r="Q5" s="166">
        <v>45622</v>
      </c>
      <c r="R5" s="112"/>
    </row>
    <row r="6" spans="1:21" s="121" customFormat="1" ht="15" customHeight="1" x14ac:dyDescent="0.2">
      <c r="A6" s="466" t="s">
        <v>388</v>
      </c>
      <c r="B6" s="467">
        <f t="shared" ref="B6:Q6" si="0">IF(SUM(B7:B25)=0,"-",SUM(B7:B25))</f>
        <v>62</v>
      </c>
      <c r="C6" s="467">
        <f t="shared" si="0"/>
        <v>476</v>
      </c>
      <c r="D6" s="467">
        <f t="shared" si="0"/>
        <v>105</v>
      </c>
      <c r="E6" s="467">
        <f t="shared" si="0"/>
        <v>538</v>
      </c>
      <c r="F6" s="467">
        <f t="shared" si="0"/>
        <v>153</v>
      </c>
      <c r="G6" s="467">
        <f t="shared" si="0"/>
        <v>601</v>
      </c>
      <c r="H6" s="467">
        <f t="shared" si="0"/>
        <v>43</v>
      </c>
      <c r="I6" s="467">
        <f t="shared" si="0"/>
        <v>95</v>
      </c>
      <c r="J6" s="467" t="str">
        <f t="shared" si="0"/>
        <v>-</v>
      </c>
      <c r="K6" s="467" t="str">
        <f t="shared" si="0"/>
        <v>-</v>
      </c>
      <c r="L6" s="467">
        <f t="shared" si="0"/>
        <v>10</v>
      </c>
      <c r="M6" s="467">
        <f t="shared" si="0"/>
        <v>10</v>
      </c>
      <c r="N6" s="467">
        <f t="shared" si="0"/>
        <v>485</v>
      </c>
      <c r="O6" s="467">
        <f t="shared" si="0"/>
        <v>2183</v>
      </c>
      <c r="P6" s="467">
        <f t="shared" si="0"/>
        <v>1476</v>
      </c>
      <c r="Q6" s="467">
        <f t="shared" si="0"/>
        <v>4907</v>
      </c>
      <c r="R6" s="123"/>
    </row>
    <row r="7" spans="1:21" s="110" customFormat="1" ht="15" customHeight="1" x14ac:dyDescent="0.2">
      <c r="A7" s="154" t="s">
        <v>370</v>
      </c>
      <c r="B7" s="424" t="s">
        <v>391</v>
      </c>
      <c r="C7" s="424" t="s">
        <v>391</v>
      </c>
      <c r="D7" s="424" t="s">
        <v>391</v>
      </c>
      <c r="E7" s="424" t="s">
        <v>391</v>
      </c>
      <c r="F7" s="424">
        <v>13</v>
      </c>
      <c r="G7" s="424">
        <v>16</v>
      </c>
      <c r="H7" s="424" t="s">
        <v>391</v>
      </c>
      <c r="I7" s="424" t="s">
        <v>391</v>
      </c>
      <c r="J7" s="424" t="s">
        <v>391</v>
      </c>
      <c r="K7" s="424" t="s">
        <v>391</v>
      </c>
      <c r="L7" s="424" t="s">
        <v>391</v>
      </c>
      <c r="M7" s="424" t="s">
        <v>391</v>
      </c>
      <c r="N7" s="424" t="s">
        <v>391</v>
      </c>
      <c r="O7" s="424" t="s">
        <v>391</v>
      </c>
      <c r="P7" s="424">
        <v>31</v>
      </c>
      <c r="Q7" s="424">
        <v>45</v>
      </c>
      <c r="R7" s="112"/>
    </row>
    <row r="8" spans="1:21" s="110" customFormat="1" ht="15" customHeight="1" x14ac:dyDescent="0.2">
      <c r="A8" s="154" t="s">
        <v>371</v>
      </c>
      <c r="B8" s="424" t="s">
        <v>391</v>
      </c>
      <c r="C8" s="424" t="s">
        <v>391</v>
      </c>
      <c r="D8" s="424">
        <v>3</v>
      </c>
      <c r="E8" s="424">
        <v>3</v>
      </c>
      <c r="F8" s="424">
        <v>1</v>
      </c>
      <c r="G8" s="424">
        <v>1</v>
      </c>
      <c r="H8" s="424" t="s">
        <v>391</v>
      </c>
      <c r="I8" s="424" t="s">
        <v>391</v>
      </c>
      <c r="J8" s="424" t="s">
        <v>391</v>
      </c>
      <c r="K8" s="424" t="s">
        <v>391</v>
      </c>
      <c r="L8" s="424" t="s">
        <v>391</v>
      </c>
      <c r="M8" s="424" t="s">
        <v>391</v>
      </c>
      <c r="N8" s="424">
        <v>42</v>
      </c>
      <c r="O8" s="424">
        <v>163</v>
      </c>
      <c r="P8" s="424">
        <v>53</v>
      </c>
      <c r="Q8" s="424">
        <v>53</v>
      </c>
      <c r="R8" s="112"/>
    </row>
    <row r="9" spans="1:21" s="110" customFormat="1" ht="15" customHeight="1" x14ac:dyDescent="0.2">
      <c r="A9" s="154" t="s">
        <v>372</v>
      </c>
      <c r="B9" s="424">
        <v>14</v>
      </c>
      <c r="C9" s="424">
        <v>407</v>
      </c>
      <c r="D9" s="424">
        <v>14</v>
      </c>
      <c r="E9" s="424">
        <v>407</v>
      </c>
      <c r="F9" s="424">
        <v>14</v>
      </c>
      <c r="G9" s="424">
        <v>407</v>
      </c>
      <c r="H9" s="424" t="s">
        <v>391</v>
      </c>
      <c r="I9" s="424" t="s">
        <v>391</v>
      </c>
      <c r="J9" s="424" t="s">
        <v>391</v>
      </c>
      <c r="K9" s="424" t="s">
        <v>391</v>
      </c>
      <c r="L9" s="424">
        <v>5</v>
      </c>
      <c r="M9" s="424">
        <v>5</v>
      </c>
      <c r="N9" s="424">
        <v>14</v>
      </c>
      <c r="O9" s="424">
        <v>410</v>
      </c>
      <c r="P9" s="424">
        <v>84</v>
      </c>
      <c r="Q9" s="424">
        <v>203</v>
      </c>
      <c r="R9" s="112"/>
    </row>
    <row r="10" spans="1:21" s="110" customFormat="1" ht="15" customHeight="1" x14ac:dyDescent="0.2">
      <c r="A10" s="154" t="s">
        <v>373</v>
      </c>
      <c r="B10" s="424">
        <v>15</v>
      </c>
      <c r="C10" s="424">
        <v>19</v>
      </c>
      <c r="D10" s="424">
        <v>18</v>
      </c>
      <c r="E10" s="424">
        <v>27</v>
      </c>
      <c r="F10" s="424">
        <v>34</v>
      </c>
      <c r="G10" s="424">
        <v>46</v>
      </c>
      <c r="H10" s="424" t="s">
        <v>391</v>
      </c>
      <c r="I10" s="424" t="s">
        <v>391</v>
      </c>
      <c r="J10" s="424" t="s">
        <v>391</v>
      </c>
      <c r="K10" s="424" t="s">
        <v>391</v>
      </c>
      <c r="L10" s="424" t="s">
        <v>391</v>
      </c>
      <c r="M10" s="424" t="s">
        <v>391</v>
      </c>
      <c r="N10" s="424">
        <v>25</v>
      </c>
      <c r="O10" s="424">
        <v>262</v>
      </c>
      <c r="P10" s="424">
        <v>30</v>
      </c>
      <c r="Q10" s="424">
        <v>50</v>
      </c>
      <c r="R10" s="112"/>
    </row>
    <row r="11" spans="1:21" s="110" customFormat="1" ht="15" customHeight="1" x14ac:dyDescent="0.2">
      <c r="A11" s="154" t="s">
        <v>374</v>
      </c>
      <c r="B11" s="424" t="s">
        <v>391</v>
      </c>
      <c r="C11" s="424" t="s">
        <v>391</v>
      </c>
      <c r="D11" s="424">
        <v>1</v>
      </c>
      <c r="E11" s="424">
        <v>1</v>
      </c>
      <c r="F11" s="424">
        <v>18</v>
      </c>
      <c r="G11" s="424">
        <v>18</v>
      </c>
      <c r="H11" s="424" t="s">
        <v>391</v>
      </c>
      <c r="I11" s="424" t="s">
        <v>391</v>
      </c>
      <c r="J11" s="424" t="s">
        <v>391</v>
      </c>
      <c r="K11" s="424" t="s">
        <v>391</v>
      </c>
      <c r="L11" s="424" t="s">
        <v>391</v>
      </c>
      <c r="M11" s="424" t="s">
        <v>391</v>
      </c>
      <c r="N11" s="424">
        <v>27</v>
      </c>
      <c r="O11" s="424">
        <v>27</v>
      </c>
      <c r="P11" s="424">
        <v>32</v>
      </c>
      <c r="Q11" s="424">
        <v>32</v>
      </c>
      <c r="R11" s="112"/>
    </row>
    <row r="12" spans="1:21" s="110" customFormat="1" ht="15" customHeight="1" x14ac:dyDescent="0.2">
      <c r="A12" s="154" t="s">
        <v>375</v>
      </c>
      <c r="B12" s="424" t="s">
        <v>391</v>
      </c>
      <c r="C12" s="424" t="s">
        <v>391</v>
      </c>
      <c r="D12" s="424" t="s">
        <v>391</v>
      </c>
      <c r="E12" s="424" t="s">
        <v>391</v>
      </c>
      <c r="F12" s="424">
        <v>9</v>
      </c>
      <c r="G12" s="424">
        <v>9</v>
      </c>
      <c r="H12" s="424" t="s">
        <v>391</v>
      </c>
      <c r="I12" s="424" t="s">
        <v>391</v>
      </c>
      <c r="J12" s="424" t="s">
        <v>391</v>
      </c>
      <c r="K12" s="424" t="s">
        <v>391</v>
      </c>
      <c r="L12" s="424" t="s">
        <v>391</v>
      </c>
      <c r="M12" s="424" t="s">
        <v>391</v>
      </c>
      <c r="N12" s="424" t="s">
        <v>391</v>
      </c>
      <c r="O12" s="424" t="s">
        <v>391</v>
      </c>
      <c r="P12" s="424">
        <v>204</v>
      </c>
      <c r="Q12" s="424">
        <v>674</v>
      </c>
      <c r="R12" s="112"/>
    </row>
    <row r="13" spans="1:21" ht="15" customHeight="1" x14ac:dyDescent="0.2">
      <c r="A13" s="154" t="s">
        <v>376</v>
      </c>
      <c r="B13" s="424" t="s">
        <v>391</v>
      </c>
      <c r="C13" s="424" t="s">
        <v>391</v>
      </c>
      <c r="D13" s="424" t="s">
        <v>391</v>
      </c>
      <c r="E13" s="424" t="s">
        <v>391</v>
      </c>
      <c r="F13" s="424" t="s">
        <v>391</v>
      </c>
      <c r="G13" s="424" t="s">
        <v>391</v>
      </c>
      <c r="H13" s="424" t="s">
        <v>391</v>
      </c>
      <c r="I13" s="424" t="s">
        <v>391</v>
      </c>
      <c r="J13" s="424" t="s">
        <v>391</v>
      </c>
      <c r="K13" s="424" t="s">
        <v>391</v>
      </c>
      <c r="L13" s="424" t="s">
        <v>391</v>
      </c>
      <c r="M13" s="424" t="s">
        <v>391</v>
      </c>
      <c r="N13" s="424">
        <v>11</v>
      </c>
      <c r="O13" s="424">
        <v>155</v>
      </c>
      <c r="P13" s="424">
        <v>16</v>
      </c>
      <c r="Q13" s="424">
        <v>96</v>
      </c>
      <c r="R13" s="89"/>
    </row>
    <row r="14" spans="1:21" ht="15" customHeight="1" x14ac:dyDescent="0.2">
      <c r="A14" s="154" t="s">
        <v>377</v>
      </c>
      <c r="B14" s="424">
        <v>6</v>
      </c>
      <c r="C14" s="424">
        <v>17</v>
      </c>
      <c r="D14" s="424">
        <v>18</v>
      </c>
      <c r="E14" s="424">
        <v>47</v>
      </c>
      <c r="F14" s="424">
        <v>22</v>
      </c>
      <c r="G14" s="424">
        <v>40</v>
      </c>
      <c r="H14" s="424" t="s">
        <v>391</v>
      </c>
      <c r="I14" s="424" t="s">
        <v>391</v>
      </c>
      <c r="J14" s="424" t="s">
        <v>391</v>
      </c>
      <c r="K14" s="424" t="s">
        <v>391</v>
      </c>
      <c r="L14" s="424">
        <v>4</v>
      </c>
      <c r="M14" s="424">
        <v>4</v>
      </c>
      <c r="N14" s="424">
        <v>10</v>
      </c>
      <c r="O14" s="424">
        <v>23</v>
      </c>
      <c r="P14" s="424">
        <v>26</v>
      </c>
      <c r="Q14" s="424">
        <v>98</v>
      </c>
      <c r="R14" s="89"/>
    </row>
    <row r="15" spans="1:21" ht="15" customHeight="1" x14ac:dyDescent="0.2">
      <c r="A15" s="154" t="s">
        <v>389</v>
      </c>
      <c r="B15" s="424">
        <v>25</v>
      </c>
      <c r="C15" s="424">
        <v>27</v>
      </c>
      <c r="D15" s="424">
        <v>51</v>
      </c>
      <c r="E15" s="424">
        <v>53</v>
      </c>
      <c r="F15" s="424">
        <v>37</v>
      </c>
      <c r="G15" s="424">
        <v>38</v>
      </c>
      <c r="H15" s="424" t="s">
        <v>391</v>
      </c>
      <c r="I15" s="424" t="s">
        <v>391</v>
      </c>
      <c r="J15" s="424" t="s">
        <v>391</v>
      </c>
      <c r="K15" s="424" t="s">
        <v>391</v>
      </c>
      <c r="L15" s="424" t="s">
        <v>391</v>
      </c>
      <c r="M15" s="424" t="s">
        <v>391</v>
      </c>
      <c r="N15" s="424">
        <v>29</v>
      </c>
      <c r="O15" s="424">
        <v>121</v>
      </c>
      <c r="P15" s="424">
        <v>21</v>
      </c>
      <c r="Q15" s="424">
        <v>21</v>
      </c>
      <c r="R15" s="89"/>
    </row>
    <row r="16" spans="1:21" ht="15" customHeight="1" x14ac:dyDescent="0.2">
      <c r="A16" s="154" t="s">
        <v>390</v>
      </c>
      <c r="B16" s="424" t="s">
        <v>391</v>
      </c>
      <c r="C16" s="424" t="s">
        <v>391</v>
      </c>
      <c r="D16" s="424" t="s">
        <v>391</v>
      </c>
      <c r="E16" s="424" t="s">
        <v>391</v>
      </c>
      <c r="F16" s="424" t="s">
        <v>391</v>
      </c>
      <c r="G16" s="424" t="s">
        <v>391</v>
      </c>
      <c r="H16" s="424" t="s">
        <v>391</v>
      </c>
      <c r="I16" s="424" t="s">
        <v>391</v>
      </c>
      <c r="J16" s="424" t="s">
        <v>391</v>
      </c>
      <c r="K16" s="424" t="s">
        <v>391</v>
      </c>
      <c r="L16" s="424" t="s">
        <v>391</v>
      </c>
      <c r="M16" s="424" t="s">
        <v>391</v>
      </c>
      <c r="N16" s="424" t="s">
        <v>391</v>
      </c>
      <c r="O16" s="424" t="s">
        <v>391</v>
      </c>
      <c r="P16" s="424">
        <v>30</v>
      </c>
      <c r="Q16" s="424">
        <v>299</v>
      </c>
      <c r="R16" s="89"/>
    </row>
    <row r="17" spans="1:18" ht="15" customHeight="1" x14ac:dyDescent="0.2">
      <c r="A17" s="154" t="s">
        <v>379</v>
      </c>
      <c r="B17" s="424" t="s">
        <v>391</v>
      </c>
      <c r="C17" s="424" t="s">
        <v>391</v>
      </c>
      <c r="D17" s="424" t="s">
        <v>391</v>
      </c>
      <c r="E17" s="424" t="s">
        <v>391</v>
      </c>
      <c r="F17" s="424" t="s">
        <v>391</v>
      </c>
      <c r="G17" s="424" t="s">
        <v>391</v>
      </c>
      <c r="H17" s="424" t="s">
        <v>391</v>
      </c>
      <c r="I17" s="424" t="s">
        <v>391</v>
      </c>
      <c r="J17" s="424" t="s">
        <v>391</v>
      </c>
      <c r="K17" s="424" t="s">
        <v>391</v>
      </c>
      <c r="L17" s="424" t="s">
        <v>391</v>
      </c>
      <c r="M17" s="424" t="s">
        <v>391</v>
      </c>
      <c r="N17" s="424" t="s">
        <v>391</v>
      </c>
      <c r="O17" s="424" t="s">
        <v>391</v>
      </c>
      <c r="P17" s="424" t="s">
        <v>391</v>
      </c>
      <c r="Q17" s="424" t="s">
        <v>391</v>
      </c>
      <c r="R17" s="89"/>
    </row>
    <row r="18" spans="1:18" ht="15" customHeight="1" x14ac:dyDescent="0.2">
      <c r="A18" s="154" t="s">
        <v>380</v>
      </c>
      <c r="B18" s="424">
        <v>1</v>
      </c>
      <c r="C18" s="424">
        <v>1</v>
      </c>
      <c r="D18" s="424" t="s">
        <v>391</v>
      </c>
      <c r="E18" s="424" t="s">
        <v>391</v>
      </c>
      <c r="F18" s="424">
        <v>4</v>
      </c>
      <c r="G18" s="424">
        <v>5</v>
      </c>
      <c r="H18" s="424">
        <v>5</v>
      </c>
      <c r="I18" s="424">
        <v>10</v>
      </c>
      <c r="J18" s="424" t="s">
        <v>391</v>
      </c>
      <c r="K18" s="424" t="s">
        <v>391</v>
      </c>
      <c r="L18" s="424">
        <v>1</v>
      </c>
      <c r="M18" s="424">
        <v>1</v>
      </c>
      <c r="N18" s="424">
        <v>18</v>
      </c>
      <c r="O18" s="424">
        <v>23</v>
      </c>
      <c r="P18" s="424">
        <v>10</v>
      </c>
      <c r="Q18" s="424">
        <v>11</v>
      </c>
      <c r="R18" s="89"/>
    </row>
    <row r="19" spans="1:18" ht="15" customHeight="1" x14ac:dyDescent="0.2">
      <c r="A19" s="154" t="s">
        <v>381</v>
      </c>
      <c r="B19" s="424" t="s">
        <v>391</v>
      </c>
      <c r="C19" s="424" t="s">
        <v>391</v>
      </c>
      <c r="D19" s="424" t="s">
        <v>391</v>
      </c>
      <c r="E19" s="424" t="s">
        <v>391</v>
      </c>
      <c r="F19" s="424" t="s">
        <v>391</v>
      </c>
      <c r="G19" s="424" t="s">
        <v>391</v>
      </c>
      <c r="H19" s="424" t="s">
        <v>391</v>
      </c>
      <c r="I19" s="424" t="s">
        <v>391</v>
      </c>
      <c r="J19" s="424" t="s">
        <v>391</v>
      </c>
      <c r="K19" s="424" t="s">
        <v>391</v>
      </c>
      <c r="L19" s="424" t="s">
        <v>391</v>
      </c>
      <c r="M19" s="424" t="s">
        <v>391</v>
      </c>
      <c r="N19" s="424" t="s">
        <v>391</v>
      </c>
      <c r="O19" s="424" t="s">
        <v>391</v>
      </c>
      <c r="P19" s="424">
        <v>436</v>
      </c>
      <c r="Q19" s="424">
        <v>2468</v>
      </c>
      <c r="R19" s="89"/>
    </row>
    <row r="20" spans="1:18" ht="15" customHeight="1" x14ac:dyDescent="0.2">
      <c r="A20" s="154" t="s">
        <v>382</v>
      </c>
      <c r="B20" s="424" t="s">
        <v>391</v>
      </c>
      <c r="C20" s="424" t="s">
        <v>391</v>
      </c>
      <c r="D20" s="424" t="s">
        <v>391</v>
      </c>
      <c r="E20" s="424" t="s">
        <v>391</v>
      </c>
      <c r="F20" s="424" t="s">
        <v>391</v>
      </c>
      <c r="G20" s="424" t="s">
        <v>391</v>
      </c>
      <c r="H20" s="424" t="s">
        <v>391</v>
      </c>
      <c r="I20" s="424" t="s">
        <v>391</v>
      </c>
      <c r="J20" s="424" t="s">
        <v>391</v>
      </c>
      <c r="K20" s="424" t="s">
        <v>391</v>
      </c>
      <c r="L20" s="424" t="s">
        <v>391</v>
      </c>
      <c r="M20" s="424" t="s">
        <v>391</v>
      </c>
      <c r="N20" s="424">
        <v>89</v>
      </c>
      <c r="O20" s="424">
        <v>237</v>
      </c>
      <c r="P20" s="424">
        <v>22</v>
      </c>
      <c r="Q20" s="424">
        <v>221</v>
      </c>
      <c r="R20" s="89"/>
    </row>
    <row r="21" spans="1:18" ht="15" customHeight="1" x14ac:dyDescent="0.2">
      <c r="A21" s="154" t="s">
        <v>383</v>
      </c>
      <c r="B21" s="424" t="s">
        <v>391</v>
      </c>
      <c r="C21" s="424" t="s">
        <v>391</v>
      </c>
      <c r="D21" s="424" t="s">
        <v>391</v>
      </c>
      <c r="E21" s="424" t="s">
        <v>391</v>
      </c>
      <c r="F21" s="424" t="s">
        <v>391</v>
      </c>
      <c r="G21" s="424" t="s">
        <v>391</v>
      </c>
      <c r="H21" s="424">
        <v>34</v>
      </c>
      <c r="I21" s="424">
        <v>51</v>
      </c>
      <c r="J21" s="424" t="s">
        <v>391</v>
      </c>
      <c r="K21" s="424" t="s">
        <v>391</v>
      </c>
      <c r="L21" s="424" t="s">
        <v>391</v>
      </c>
      <c r="M21" s="424" t="s">
        <v>391</v>
      </c>
      <c r="N21" s="424">
        <v>2</v>
      </c>
      <c r="O21" s="424">
        <v>103</v>
      </c>
      <c r="P21" s="424">
        <v>10</v>
      </c>
      <c r="Q21" s="424">
        <v>92</v>
      </c>
      <c r="R21" s="89"/>
    </row>
    <row r="22" spans="1:18" ht="15" customHeight="1" x14ac:dyDescent="0.2">
      <c r="A22" s="154" t="s">
        <v>384</v>
      </c>
      <c r="B22" s="424" t="s">
        <v>391</v>
      </c>
      <c r="C22" s="424" t="s">
        <v>391</v>
      </c>
      <c r="D22" s="424" t="s">
        <v>391</v>
      </c>
      <c r="E22" s="424" t="s">
        <v>391</v>
      </c>
      <c r="F22" s="424" t="s">
        <v>391</v>
      </c>
      <c r="G22" s="424" t="s">
        <v>391</v>
      </c>
      <c r="H22" s="424" t="s">
        <v>391</v>
      </c>
      <c r="I22" s="424" t="s">
        <v>391</v>
      </c>
      <c r="J22" s="424" t="s">
        <v>391</v>
      </c>
      <c r="K22" s="424" t="s">
        <v>391</v>
      </c>
      <c r="L22" s="424" t="s">
        <v>391</v>
      </c>
      <c r="M22" s="424" t="s">
        <v>391</v>
      </c>
      <c r="N22" s="424" t="s">
        <v>391</v>
      </c>
      <c r="O22" s="424" t="s">
        <v>391</v>
      </c>
      <c r="P22" s="424">
        <v>86</v>
      </c>
      <c r="Q22" s="424">
        <v>149</v>
      </c>
      <c r="R22" s="89"/>
    </row>
    <row r="23" spans="1:18" ht="15" customHeight="1" x14ac:dyDescent="0.2">
      <c r="A23" s="154" t="s">
        <v>385</v>
      </c>
      <c r="B23" s="424">
        <v>1</v>
      </c>
      <c r="C23" s="424">
        <v>5</v>
      </c>
      <c r="D23" s="424" t="s">
        <v>391</v>
      </c>
      <c r="E23" s="424" t="s">
        <v>391</v>
      </c>
      <c r="F23" s="424">
        <v>1</v>
      </c>
      <c r="G23" s="424">
        <v>21</v>
      </c>
      <c r="H23" s="424">
        <v>4</v>
      </c>
      <c r="I23" s="424">
        <v>34</v>
      </c>
      <c r="J23" s="424" t="s">
        <v>391</v>
      </c>
      <c r="K23" s="424" t="s">
        <v>391</v>
      </c>
      <c r="L23" s="424" t="s">
        <v>391</v>
      </c>
      <c r="M23" s="424" t="s">
        <v>391</v>
      </c>
      <c r="N23" s="424">
        <v>1</v>
      </c>
      <c r="O23" s="424">
        <v>20</v>
      </c>
      <c r="P23" s="424">
        <v>385</v>
      </c>
      <c r="Q23" s="424">
        <v>395</v>
      </c>
      <c r="R23" s="89"/>
    </row>
    <row r="24" spans="1:18" ht="15" customHeight="1" x14ac:dyDescent="0.2">
      <c r="A24" s="154" t="s">
        <v>386</v>
      </c>
      <c r="B24" s="424" t="s">
        <v>391</v>
      </c>
      <c r="C24" s="424" t="s">
        <v>391</v>
      </c>
      <c r="D24" s="424" t="s">
        <v>391</v>
      </c>
      <c r="E24" s="424" t="s">
        <v>391</v>
      </c>
      <c r="F24" s="424" t="s">
        <v>391</v>
      </c>
      <c r="G24" s="424" t="s">
        <v>391</v>
      </c>
      <c r="H24" s="424" t="s">
        <v>391</v>
      </c>
      <c r="I24" s="424" t="s">
        <v>391</v>
      </c>
      <c r="J24" s="424" t="s">
        <v>391</v>
      </c>
      <c r="K24" s="424" t="s">
        <v>391</v>
      </c>
      <c r="L24" s="424" t="s">
        <v>391</v>
      </c>
      <c r="M24" s="424" t="s">
        <v>391</v>
      </c>
      <c r="N24" s="424">
        <v>15</v>
      </c>
      <c r="O24" s="424">
        <v>124</v>
      </c>
      <c r="P24" s="424" t="s">
        <v>391</v>
      </c>
      <c r="Q24" s="424" t="s">
        <v>391</v>
      </c>
      <c r="R24" s="89"/>
    </row>
    <row r="25" spans="1:18" ht="15" customHeight="1" x14ac:dyDescent="0.2">
      <c r="A25" s="154" t="s">
        <v>387</v>
      </c>
      <c r="B25" s="424" t="s">
        <v>391</v>
      </c>
      <c r="C25" s="424" t="s">
        <v>391</v>
      </c>
      <c r="D25" s="424" t="s">
        <v>391</v>
      </c>
      <c r="E25" s="424" t="s">
        <v>391</v>
      </c>
      <c r="F25" s="424" t="s">
        <v>391</v>
      </c>
      <c r="G25" s="424" t="s">
        <v>391</v>
      </c>
      <c r="H25" s="424" t="s">
        <v>391</v>
      </c>
      <c r="I25" s="424" t="s">
        <v>391</v>
      </c>
      <c r="J25" s="424" t="s">
        <v>391</v>
      </c>
      <c r="K25" s="424" t="s">
        <v>391</v>
      </c>
      <c r="L25" s="424" t="s">
        <v>391</v>
      </c>
      <c r="M25" s="424" t="s">
        <v>391</v>
      </c>
      <c r="N25" s="424">
        <v>202</v>
      </c>
      <c r="O25" s="424">
        <v>515</v>
      </c>
      <c r="P25" s="424" t="s">
        <v>391</v>
      </c>
      <c r="Q25" s="424" t="s">
        <v>391</v>
      </c>
      <c r="R25" s="89"/>
    </row>
    <row r="26" spans="1:18" ht="15" customHeight="1" x14ac:dyDescent="0.2">
      <c r="A26" s="173" t="s">
        <v>242</v>
      </c>
      <c r="B26" s="143"/>
      <c r="C26" s="143"/>
      <c r="D26" s="143"/>
      <c r="E26" s="143"/>
      <c r="F26" s="143"/>
      <c r="G26" s="143"/>
      <c r="H26" s="143"/>
      <c r="I26" s="143"/>
      <c r="J26" s="143"/>
      <c r="K26" s="143"/>
      <c r="L26" s="143"/>
      <c r="M26" s="143"/>
      <c r="N26" s="143"/>
      <c r="O26" s="143"/>
      <c r="P26" s="144"/>
      <c r="Q26" s="144"/>
    </row>
    <row r="27" spans="1:18" ht="15" customHeight="1" x14ac:dyDescent="0.2">
      <c r="A27" s="174"/>
      <c r="B27" s="144"/>
      <c r="C27" s="144"/>
      <c r="D27" s="144"/>
      <c r="E27" s="144"/>
      <c r="F27" s="144"/>
      <c r="G27" s="144"/>
      <c r="H27" s="144"/>
      <c r="I27" s="144"/>
      <c r="J27" s="144"/>
      <c r="K27" s="144"/>
      <c r="L27" s="144"/>
      <c r="M27" s="144"/>
      <c r="N27" s="144"/>
      <c r="O27" s="144"/>
    </row>
    <row r="28" spans="1:18" x14ac:dyDescent="0.2">
      <c r="B28" s="144"/>
      <c r="C28" s="144"/>
      <c r="D28" s="144"/>
      <c r="E28" s="144"/>
      <c r="F28" s="144"/>
      <c r="G28" s="144"/>
      <c r="H28" s="144"/>
      <c r="I28" s="144"/>
      <c r="J28" s="144"/>
      <c r="K28" s="144"/>
      <c r="L28" s="144"/>
      <c r="M28" s="144"/>
      <c r="N28" s="144"/>
      <c r="O28" s="144"/>
      <c r="P28" s="144"/>
      <c r="Q28" s="144"/>
    </row>
    <row r="29" spans="1:18" x14ac:dyDescent="0.2">
      <c r="B29" s="144"/>
      <c r="C29" s="144"/>
      <c r="D29" s="144"/>
      <c r="E29" s="144"/>
      <c r="F29" s="144"/>
      <c r="G29" s="144"/>
      <c r="H29" s="144"/>
      <c r="I29" s="144"/>
      <c r="J29" s="144"/>
      <c r="K29" s="144"/>
      <c r="L29" s="144"/>
      <c r="M29" s="144"/>
      <c r="N29" s="144"/>
      <c r="O29" s="144"/>
      <c r="P29" s="144"/>
      <c r="Q29" s="144"/>
    </row>
    <row r="30" spans="1:18" x14ac:dyDescent="0.2">
      <c r="B30" s="144"/>
      <c r="C30" s="144"/>
      <c r="D30" s="144"/>
      <c r="E30" s="144"/>
      <c r="F30" s="144"/>
      <c r="G30" s="144"/>
      <c r="H30" s="144"/>
      <c r="I30" s="144"/>
      <c r="J30" s="144"/>
      <c r="K30" s="144"/>
      <c r="L30" s="144"/>
      <c r="M30" s="144"/>
      <c r="N30" s="144"/>
      <c r="O30" s="144"/>
      <c r="P30" s="144"/>
      <c r="Q30" s="144"/>
    </row>
    <row r="31" spans="1:18" x14ac:dyDescent="0.2">
      <c r="B31" s="144"/>
      <c r="C31" s="144"/>
      <c r="D31" s="144"/>
      <c r="E31" s="144"/>
      <c r="F31" s="144"/>
      <c r="G31" s="144"/>
      <c r="H31" s="144"/>
      <c r="I31" s="144"/>
      <c r="J31" s="144"/>
      <c r="K31" s="144"/>
      <c r="L31" s="144"/>
      <c r="M31" s="144"/>
      <c r="N31" s="144"/>
      <c r="O31" s="144"/>
      <c r="P31" s="144"/>
      <c r="Q31" s="144"/>
    </row>
    <row r="32" spans="1:18" x14ac:dyDescent="0.2">
      <c r="B32" s="144"/>
      <c r="C32" s="144"/>
      <c r="D32" s="144"/>
      <c r="E32" s="144"/>
      <c r="F32" s="144"/>
      <c r="G32" s="144"/>
      <c r="H32" s="144"/>
      <c r="I32" s="144"/>
      <c r="J32" s="144"/>
      <c r="K32" s="144"/>
      <c r="L32" s="144"/>
      <c r="M32" s="144"/>
      <c r="N32" s="144"/>
      <c r="O32" s="144"/>
      <c r="P32" s="144"/>
      <c r="Q32" s="144"/>
    </row>
    <row r="33" spans="2:17" x14ac:dyDescent="0.2">
      <c r="B33" s="144"/>
      <c r="C33" s="144"/>
      <c r="D33" s="144"/>
      <c r="E33" s="144"/>
      <c r="F33" s="144"/>
      <c r="G33" s="144"/>
      <c r="H33" s="144"/>
      <c r="I33" s="144"/>
      <c r="J33" s="144"/>
      <c r="K33" s="144"/>
      <c r="L33" s="144"/>
      <c r="M33" s="144"/>
      <c r="N33" s="144"/>
      <c r="O33" s="144"/>
      <c r="P33" s="144"/>
      <c r="Q33" s="144"/>
    </row>
    <row r="34" spans="2:17" x14ac:dyDescent="0.2">
      <c r="B34" s="144"/>
      <c r="C34" s="144"/>
      <c r="D34" s="144"/>
      <c r="E34" s="144"/>
      <c r="F34" s="144"/>
      <c r="G34" s="144"/>
      <c r="H34" s="144"/>
      <c r="I34" s="144"/>
      <c r="J34" s="144"/>
      <c r="K34" s="144"/>
      <c r="L34" s="144"/>
      <c r="M34" s="144"/>
      <c r="N34" s="144"/>
      <c r="O34" s="144"/>
      <c r="P34" s="144"/>
      <c r="Q34" s="144"/>
    </row>
    <row r="35" spans="2:17" x14ac:dyDescent="0.2">
      <c r="B35" s="144"/>
      <c r="C35" s="144"/>
      <c r="D35" s="144"/>
      <c r="E35" s="144"/>
      <c r="F35" s="144"/>
      <c r="G35" s="144"/>
      <c r="H35" s="144"/>
      <c r="I35" s="144"/>
      <c r="J35" s="144"/>
      <c r="K35" s="144"/>
      <c r="L35" s="144"/>
      <c r="M35" s="144"/>
      <c r="N35" s="144"/>
      <c r="O35" s="144"/>
      <c r="P35" s="144"/>
      <c r="Q35" s="144"/>
    </row>
    <row r="36" spans="2:17" x14ac:dyDescent="0.2">
      <c r="B36" s="144"/>
      <c r="C36" s="144"/>
      <c r="D36" s="144"/>
      <c r="E36" s="144"/>
      <c r="F36" s="144"/>
      <c r="G36" s="144"/>
      <c r="H36" s="144"/>
      <c r="I36" s="144"/>
      <c r="J36" s="144"/>
      <c r="K36" s="144"/>
      <c r="L36" s="144"/>
      <c r="M36" s="144"/>
      <c r="N36" s="144"/>
      <c r="O36" s="144"/>
      <c r="P36" s="144"/>
      <c r="Q36" s="144"/>
    </row>
    <row r="37" spans="2:17" x14ac:dyDescent="0.2">
      <c r="B37" s="144"/>
      <c r="C37" s="144"/>
      <c r="D37" s="144"/>
      <c r="E37" s="144"/>
      <c r="F37" s="144"/>
      <c r="G37" s="144"/>
      <c r="H37" s="144"/>
      <c r="I37" s="144"/>
      <c r="J37" s="144"/>
      <c r="K37" s="144"/>
      <c r="L37" s="144"/>
      <c r="M37" s="144"/>
      <c r="N37" s="144"/>
      <c r="O37" s="144"/>
      <c r="P37" s="144"/>
      <c r="Q37" s="144"/>
    </row>
    <row r="38" spans="2:17" x14ac:dyDescent="0.2">
      <c r="B38" s="144"/>
      <c r="C38" s="144"/>
      <c r="D38" s="144"/>
      <c r="E38" s="144"/>
      <c r="F38" s="144"/>
      <c r="G38" s="144"/>
      <c r="H38" s="144"/>
      <c r="I38" s="144"/>
      <c r="J38" s="144"/>
      <c r="K38" s="144"/>
      <c r="L38" s="144"/>
      <c r="M38" s="144"/>
      <c r="N38" s="144"/>
      <c r="O38" s="144"/>
      <c r="P38" s="144"/>
      <c r="Q38" s="144"/>
    </row>
    <row r="39" spans="2:17" x14ac:dyDescent="0.2">
      <c r="B39" s="144"/>
      <c r="C39" s="144"/>
      <c r="D39" s="144"/>
      <c r="E39" s="144"/>
      <c r="F39" s="144"/>
      <c r="G39" s="144"/>
      <c r="H39" s="144"/>
      <c r="I39" s="144"/>
      <c r="J39" s="144"/>
      <c r="K39" s="144"/>
      <c r="L39" s="144"/>
      <c r="M39" s="144"/>
      <c r="N39" s="144"/>
      <c r="O39" s="144"/>
      <c r="P39" s="144"/>
      <c r="Q39" s="144"/>
    </row>
  </sheetData>
  <customSheetViews>
    <customSheetView guid="{26A1900F-5848-4061-AA0B-E0B8C2AC890B}" showPageBreaks="1" showGridLines="0" printArea="1" view="pageBreakPreview" topLeftCell="C1">
      <selection activeCell="A11" sqref="A11"/>
      <pageMargins left="0.78740157480314965" right="0.78740157480314965" top="0.78740157480314965" bottom="0.78740157480314965" header="0" footer="0"/>
      <pageSetup paperSize="9" scale="83" orientation="landscape" r:id="rId1"/>
      <headerFooter alignWithMargins="0"/>
    </customSheetView>
    <customSheetView guid="{B606BD3A-C42E-4EF1-8D52-58C00303D192}" showPageBreaks="1" showGridLines="0" printArea="1" view="pageBreakPreview" topLeftCell="C1">
      <selection activeCell="A11" sqref="A11"/>
      <pageMargins left="0.78740157480314965" right="0.78740157480314965" top="0.78740157480314965" bottom="0.78740157480314965" header="0" footer="0"/>
      <pageSetup paperSize="9" scale="83" orientation="landscape" r:id="rId2"/>
      <headerFooter alignWithMargins="0"/>
    </customSheetView>
  </customSheetViews>
  <mergeCells count="9">
    <mergeCell ref="P2:Q3"/>
    <mergeCell ref="B3:C3"/>
    <mergeCell ref="D3:E3"/>
    <mergeCell ref="F3:G3"/>
    <mergeCell ref="H3:I3"/>
    <mergeCell ref="J3:K3"/>
    <mergeCell ref="N3:O3"/>
    <mergeCell ref="L3:M3"/>
    <mergeCell ref="B2:O2"/>
  </mergeCells>
  <phoneticPr fontId="2"/>
  <pageMargins left="0.59055118110236227" right="0.59055118110236227" top="0.78740157480314965" bottom="0.78740157480314965" header="0" footer="0"/>
  <pageSetup paperSize="9" scale="82" orientation="landscape"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9"/>
  <sheetViews>
    <sheetView showGridLines="0" view="pageBreakPreview" zoomScale="86" zoomScaleNormal="25" zoomScaleSheetLayoutView="86" workbookViewId="0">
      <pane xSplit="2" ySplit="10" topLeftCell="E11" activePane="bottomRight" state="frozen"/>
      <selection pane="topRight" activeCell="C1" sqref="C1"/>
      <selection pane="bottomLeft" activeCell="A11" sqref="A11"/>
      <selection pane="bottomRight" activeCell="G12" sqref="G12"/>
    </sheetView>
  </sheetViews>
  <sheetFormatPr defaultColWidth="9" defaultRowHeight="13" x14ac:dyDescent="0.2"/>
  <cols>
    <col min="1" max="1" width="11.08984375" style="90" customWidth="1"/>
    <col min="2" max="2" width="6.36328125" style="85" customWidth="1"/>
    <col min="3" max="4" width="9.90625" style="85" customWidth="1"/>
    <col min="5" max="5" width="7.90625" style="85" customWidth="1"/>
    <col min="6" max="6" width="8.453125" style="85" customWidth="1"/>
    <col min="7" max="7" width="9.90625" style="149" customWidth="1"/>
    <col min="8" max="12" width="9.90625" style="85" customWidth="1"/>
    <col min="13" max="13" width="1.6328125" style="85" customWidth="1"/>
    <col min="14" max="16384" width="9" style="85"/>
  </cols>
  <sheetData>
    <row r="1" spans="1:77" s="147" customFormat="1" ht="18" customHeight="1" x14ac:dyDescent="0.2">
      <c r="A1" s="123" t="s">
        <v>317</v>
      </c>
      <c r="B1" s="123"/>
      <c r="C1" s="123"/>
      <c r="D1" s="123"/>
      <c r="E1" s="158"/>
      <c r="F1" s="158"/>
      <c r="G1" s="159"/>
      <c r="I1" s="158"/>
      <c r="J1" s="134"/>
      <c r="K1" s="158"/>
      <c r="L1" s="396" t="s">
        <v>446</v>
      </c>
    </row>
    <row r="2" spans="1:77" ht="13.5" customHeight="1" x14ac:dyDescent="0.2">
      <c r="A2" s="194"/>
      <c r="B2" s="185"/>
      <c r="C2" s="529" t="s">
        <v>281</v>
      </c>
      <c r="D2" s="548"/>
      <c r="E2" s="548"/>
      <c r="F2" s="549"/>
      <c r="G2" s="560" t="s">
        <v>282</v>
      </c>
      <c r="H2" s="561"/>
      <c r="I2" s="561"/>
      <c r="J2" s="562"/>
      <c r="K2" s="540" t="s">
        <v>283</v>
      </c>
      <c r="L2" s="540"/>
      <c r="M2" s="144"/>
    </row>
    <row r="3" spans="1:77" ht="18.75" customHeight="1" x14ac:dyDescent="0.2">
      <c r="A3" s="177"/>
      <c r="B3" s="195"/>
      <c r="C3" s="550" t="s">
        <v>245</v>
      </c>
      <c r="D3" s="215"/>
      <c r="E3" s="552" t="s">
        <v>408</v>
      </c>
      <c r="F3" s="552" t="s">
        <v>409</v>
      </c>
      <c r="G3" s="554" t="s">
        <v>407</v>
      </c>
      <c r="H3" s="556" t="s">
        <v>350</v>
      </c>
      <c r="I3" s="558" t="s">
        <v>284</v>
      </c>
      <c r="J3" s="559"/>
      <c r="K3" s="540" t="s">
        <v>285</v>
      </c>
      <c r="L3" s="540" t="s">
        <v>286</v>
      </c>
      <c r="M3" s="144"/>
    </row>
    <row r="4" spans="1:77" ht="51" customHeight="1" x14ac:dyDescent="0.2">
      <c r="A4" s="178"/>
      <c r="B4" s="196"/>
      <c r="C4" s="551"/>
      <c r="D4" s="203" t="s">
        <v>406</v>
      </c>
      <c r="E4" s="553"/>
      <c r="F4" s="553"/>
      <c r="G4" s="555"/>
      <c r="H4" s="557"/>
      <c r="I4" s="201" t="s">
        <v>404</v>
      </c>
      <c r="J4" s="202" t="s">
        <v>405</v>
      </c>
      <c r="K4" s="540"/>
      <c r="L4" s="540"/>
      <c r="M4" s="144"/>
    </row>
    <row r="5" spans="1:77" s="110" customFormat="1" x14ac:dyDescent="0.2">
      <c r="A5" s="566" t="s">
        <v>178</v>
      </c>
      <c r="B5" s="271" t="s">
        <v>1</v>
      </c>
      <c r="C5" s="346">
        <v>2356</v>
      </c>
      <c r="D5" s="346">
        <v>407</v>
      </c>
      <c r="E5" s="250">
        <v>1</v>
      </c>
      <c r="F5" s="250" t="s">
        <v>391</v>
      </c>
      <c r="G5" s="346">
        <v>1095</v>
      </c>
      <c r="H5" s="346">
        <v>481</v>
      </c>
      <c r="I5" s="346">
        <v>128</v>
      </c>
      <c r="J5" s="346">
        <v>140</v>
      </c>
      <c r="K5" s="346">
        <v>208</v>
      </c>
      <c r="L5" s="346">
        <v>327</v>
      </c>
    </row>
    <row r="6" spans="1:77" s="110" customFormat="1" x14ac:dyDescent="0.2">
      <c r="A6" s="567"/>
      <c r="B6" s="211" t="s">
        <v>229</v>
      </c>
      <c r="C6" s="254">
        <v>875</v>
      </c>
      <c r="D6" s="254">
        <v>160</v>
      </c>
      <c r="E6" s="254">
        <v>1</v>
      </c>
      <c r="F6" s="254" t="s">
        <v>391</v>
      </c>
      <c r="G6" s="254">
        <v>376</v>
      </c>
      <c r="H6" s="254">
        <v>205</v>
      </c>
      <c r="I6" s="254">
        <v>63</v>
      </c>
      <c r="J6" s="254">
        <v>87</v>
      </c>
      <c r="K6" s="254">
        <v>120</v>
      </c>
      <c r="L6" s="254">
        <v>174</v>
      </c>
    </row>
    <row r="7" spans="1:77" s="110" customFormat="1" x14ac:dyDescent="0.2">
      <c r="A7" s="568"/>
      <c r="B7" s="207" t="s">
        <v>230</v>
      </c>
      <c r="C7" s="252">
        <v>1481</v>
      </c>
      <c r="D7" s="252">
        <v>247</v>
      </c>
      <c r="E7" s="252" t="s">
        <v>391</v>
      </c>
      <c r="F7" s="252" t="s">
        <v>391</v>
      </c>
      <c r="G7" s="252">
        <v>719</v>
      </c>
      <c r="H7" s="252">
        <v>276</v>
      </c>
      <c r="I7" s="252">
        <v>65</v>
      </c>
      <c r="J7" s="252">
        <v>53</v>
      </c>
      <c r="K7" s="252">
        <v>88</v>
      </c>
      <c r="L7" s="252">
        <v>153</v>
      </c>
    </row>
    <row r="8" spans="1:77" s="121" customFormat="1" x14ac:dyDescent="0.2">
      <c r="A8" s="563" t="s">
        <v>388</v>
      </c>
      <c r="B8" s="447" t="s">
        <v>1</v>
      </c>
      <c r="C8" s="453">
        <f>IF(SUM(C9:C10)=0,"-",(SUM(C9:C10)))</f>
        <v>230</v>
      </c>
      <c r="D8" s="453">
        <f t="shared" ref="D8:L8" si="0">IF(SUM(D9:D10)=0,"-",(SUM(D9:D10)))</f>
        <v>78</v>
      </c>
      <c r="E8" s="453" t="str">
        <f t="shared" si="0"/>
        <v>-</v>
      </c>
      <c r="F8" s="453" t="str">
        <f t="shared" si="0"/>
        <v>-</v>
      </c>
      <c r="G8" s="453">
        <f t="shared" si="0"/>
        <v>42</v>
      </c>
      <c r="H8" s="453">
        <f t="shared" si="0"/>
        <v>96</v>
      </c>
      <c r="I8" s="453">
        <f t="shared" si="0"/>
        <v>14</v>
      </c>
      <c r="J8" s="453">
        <f t="shared" si="0"/>
        <v>11</v>
      </c>
      <c r="K8" s="453">
        <f t="shared" si="0"/>
        <v>28</v>
      </c>
      <c r="L8" s="453">
        <f t="shared" si="0"/>
        <v>49</v>
      </c>
      <c r="M8" s="114"/>
      <c r="N8" s="114"/>
    </row>
    <row r="9" spans="1:77" s="121" customFormat="1" x14ac:dyDescent="0.2">
      <c r="A9" s="564"/>
      <c r="B9" s="449" t="s">
        <v>229</v>
      </c>
      <c r="C9" s="455">
        <f>IF(SUM(C12,C15,C18,C21,C24,C27,C30,C33,C36,C39,C42,C45,C48,C51,C54,C57,C60,C63,C66,)=0,"-",SUM(C12,C15,C18,C21,C24,C27,C30,C33,C36,C39,C42,C45,C48,C51,C54,C57,C60,C63,C66,))</f>
        <v>84</v>
      </c>
      <c r="D9" s="455">
        <f>IF(SUM(D12,D15,D18,D21,D24,D27,D30,D33,D36,D39,D42,D45,D48,D51,D54,D57,D60,D63,D66,)=0,"-",SUM(D12,D15,D18,D21,D24,D27,D30,D33,D36,D39,D42,D45,D48,D51,D54,D57,D60,D63,D66,))</f>
        <v>28</v>
      </c>
      <c r="E9" s="455" t="str">
        <f t="shared" ref="E9:J9" si="1">IF(SUM(E12,E15,E18,E21,E24,E27,E30,E33,E36,E39,E42,E45,E48,E51,E54,E57,E60,E63,E66,)=0,"-",SUM(E12,E15,E18,E21,E24,E27,E30,E33,E36,E39,E42,E45,E48,E51,E54,E57,E60,E63,E66,))</f>
        <v>-</v>
      </c>
      <c r="F9" s="455" t="str">
        <f t="shared" si="1"/>
        <v>-</v>
      </c>
      <c r="G9" s="455">
        <f t="shared" si="1"/>
        <v>9</v>
      </c>
      <c r="H9" s="455">
        <f t="shared" si="1"/>
        <v>47</v>
      </c>
      <c r="I9" s="455">
        <f t="shared" si="1"/>
        <v>5</v>
      </c>
      <c r="J9" s="455">
        <f t="shared" si="1"/>
        <v>7</v>
      </c>
      <c r="K9" s="455">
        <f>IF(SUM(K12,K15,K18,K21,K24,K27,K30,K33,K36,K39,K42,K45,K48,K51,K54,K57,K60,K63,K66,)=0,"-",SUM(K12,K15,K18,K21,K24,K27,K30,K33,K36,K39,K42,K45,K48,K51,K54,K57,K60,K63,K66,))</f>
        <v>16</v>
      </c>
      <c r="L9" s="455">
        <f>IF(SUM(L12,L15,L18,L21,L24,L27,L30,L33,L36,L39,L42,L45,L48,L51,L54,L57,L60,L63,L66,)=0,"-",SUM(L12,L15,L18,L21,L24,L27,L30,L33,L36,L39,L42,L45,L48,L51,L54,L57,L60,L63,L66,))</f>
        <v>28</v>
      </c>
      <c r="M9" s="114"/>
      <c r="N9" s="114"/>
    </row>
    <row r="10" spans="1:77" s="121" customFormat="1" x14ac:dyDescent="0.2">
      <c r="A10" s="565"/>
      <c r="B10" s="451" t="s">
        <v>230</v>
      </c>
      <c r="C10" s="458">
        <f>IF(SUM(C13,C16,C19,C22,C25,C28,C31,C34,C37,C40,C43,C46,C49,C52,C55,C58,C61,C64,C67,)=0,"-",SUM(C13,C16,C19,C22,C25,C28,C31,C34,C37,C40,C43,C46,C49,C52,C55,C58,C61,C64,C67,))</f>
        <v>146</v>
      </c>
      <c r="D10" s="458">
        <f>IF(SUM(D13,D16,D19,D22,D25,D28,D31,D34,D37,D40,D43,D46,D49,D52,D55,D58,D61,D64,D67,)=0,"-",SUM(D13,D16,D19,D22,D25,D28,D31,D34,D37,D40,D43,D46,D49,D52,D55,D58,D61,D64,D67,))</f>
        <v>50</v>
      </c>
      <c r="E10" s="458" t="str">
        <f t="shared" ref="E10:J10" si="2">IF(SUM(E13,E16,E19,E22,E25,E28,E31,E34,E37,E40,E43,E46,E49,E52,E55,E58,E61,E64,E67,)=0,"-",SUM(E13,E16,E19,E22,E25,E28,E31,E34,E37,E40,E43,E46,E49,E52,E55,E58,E61,E64,E67,))</f>
        <v>-</v>
      </c>
      <c r="F10" s="458" t="str">
        <f t="shared" si="2"/>
        <v>-</v>
      </c>
      <c r="G10" s="458">
        <f t="shared" si="2"/>
        <v>33</v>
      </c>
      <c r="H10" s="458">
        <f t="shared" si="2"/>
        <v>49</v>
      </c>
      <c r="I10" s="458">
        <f t="shared" si="2"/>
        <v>9</v>
      </c>
      <c r="J10" s="458">
        <f t="shared" si="2"/>
        <v>4</v>
      </c>
      <c r="K10" s="458">
        <f>IF(SUM(K13,K16,K19,K22,K25,K28,K31,K34,K37,K40,K43,K46,K49,K52,K55,K58,K61,K64,K67,)=0,"-",SUM(K13,K16,K19,K22,K25,K28,K31,K34,K37,K40,K43,K46,K49,K52,K55,K58,K61,K64,K67,))</f>
        <v>12</v>
      </c>
      <c r="L10" s="458">
        <f>IF(SUM(L13,L16,L19,L22,L25,L28,L31,L34,L37,L40,L43,L46,L49,L52,L55,L58,L61,L64,L67,)=0,"-",SUM(L13,L16,L19,L22,L25,L28,L31,L34,L37,L40,L43,L46,L49,L52,L55,L58,L61,L64,L67,))</f>
        <v>21</v>
      </c>
      <c r="M10" s="114"/>
      <c r="N10" s="114"/>
    </row>
    <row r="11" spans="1:77" s="121" customFormat="1" x14ac:dyDescent="0.2">
      <c r="A11" s="545" t="s">
        <v>370</v>
      </c>
      <c r="B11" s="205" t="s">
        <v>1</v>
      </c>
      <c r="C11" s="431">
        <f>IF(SUM(C12:C13)=0,"-",(SUM(C12:C13)))</f>
        <v>199</v>
      </c>
      <c r="D11" s="431">
        <f t="shared" ref="D11:L11" si="3">IF(SUM(D12:D13)=0,"-",(SUM(D12:D13)))</f>
        <v>65</v>
      </c>
      <c r="E11" s="431" t="str">
        <f t="shared" si="3"/>
        <v>-</v>
      </c>
      <c r="F11" s="431" t="str">
        <f t="shared" si="3"/>
        <v>-</v>
      </c>
      <c r="G11" s="431">
        <f t="shared" si="3"/>
        <v>33</v>
      </c>
      <c r="H11" s="431">
        <f t="shared" si="3"/>
        <v>87</v>
      </c>
      <c r="I11" s="431">
        <f>IF(SUM(I12:I13)=0,"-",(SUM(I12:I13)))</f>
        <v>12</v>
      </c>
      <c r="J11" s="431">
        <f t="shared" si="3"/>
        <v>8</v>
      </c>
      <c r="K11" s="431">
        <f t="shared" si="3"/>
        <v>26</v>
      </c>
      <c r="L11" s="431">
        <f t="shared" si="3"/>
        <v>42</v>
      </c>
      <c r="M11" s="131"/>
      <c r="N11" s="115"/>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row>
    <row r="12" spans="1:77" s="121" customFormat="1" x14ac:dyDescent="0.2">
      <c r="A12" s="546"/>
      <c r="B12" s="212" t="s">
        <v>229</v>
      </c>
      <c r="C12" s="432">
        <v>66</v>
      </c>
      <c r="D12" s="433">
        <v>18</v>
      </c>
      <c r="E12" s="432" t="s">
        <v>391</v>
      </c>
      <c r="F12" s="432" t="s">
        <v>391</v>
      </c>
      <c r="G12" s="433">
        <v>6</v>
      </c>
      <c r="H12" s="433">
        <v>40</v>
      </c>
      <c r="I12" s="433">
        <v>3</v>
      </c>
      <c r="J12" s="433">
        <v>4</v>
      </c>
      <c r="K12" s="433">
        <v>14</v>
      </c>
      <c r="L12" s="433">
        <v>22</v>
      </c>
      <c r="M12" s="131"/>
      <c r="N12" s="115"/>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row>
    <row r="13" spans="1:77" s="121" customFormat="1" x14ac:dyDescent="0.2">
      <c r="A13" s="547"/>
      <c r="B13" s="208" t="s">
        <v>230</v>
      </c>
      <c r="C13" s="430">
        <v>133</v>
      </c>
      <c r="D13" s="434">
        <v>47</v>
      </c>
      <c r="E13" s="430" t="s">
        <v>391</v>
      </c>
      <c r="F13" s="430" t="s">
        <v>391</v>
      </c>
      <c r="G13" s="434">
        <v>27</v>
      </c>
      <c r="H13" s="434">
        <v>47</v>
      </c>
      <c r="I13" s="434">
        <v>9</v>
      </c>
      <c r="J13" s="434">
        <v>4</v>
      </c>
      <c r="K13" s="434">
        <v>12</v>
      </c>
      <c r="L13" s="434">
        <v>20</v>
      </c>
      <c r="M13" s="131"/>
      <c r="N13" s="115"/>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row>
    <row r="14" spans="1:77" s="121" customFormat="1" x14ac:dyDescent="0.2">
      <c r="A14" s="545" t="s">
        <v>371</v>
      </c>
      <c r="B14" s="184" t="s">
        <v>1</v>
      </c>
      <c r="C14" s="431">
        <f t="shared" ref="C14:J14" si="4">IF(SUM(C15:C16)=0,"-",(SUM(C15:C16)))</f>
        <v>10</v>
      </c>
      <c r="D14" s="435" t="str">
        <f t="shared" si="4"/>
        <v>-</v>
      </c>
      <c r="E14" s="206" t="str">
        <f t="shared" si="4"/>
        <v>-</v>
      </c>
      <c r="F14" s="206" t="str">
        <f t="shared" si="4"/>
        <v>-</v>
      </c>
      <c r="G14" s="206">
        <f t="shared" si="4"/>
        <v>3</v>
      </c>
      <c r="H14" s="206" t="str">
        <f t="shared" si="4"/>
        <v>-</v>
      </c>
      <c r="I14" s="206">
        <f t="shared" si="4"/>
        <v>1</v>
      </c>
      <c r="J14" s="206" t="str">
        <f t="shared" si="4"/>
        <v>-</v>
      </c>
      <c r="K14" s="206" t="str">
        <f>IF(SUM(K15:K16)=0,"-",(SUM(K15:K16)))</f>
        <v>-</v>
      </c>
      <c r="L14" s="206">
        <f>IF(SUM(L15:L16)=0,"-",(SUM(L15:L16)))</f>
        <v>1</v>
      </c>
      <c r="M14" s="131"/>
      <c r="N14" s="115"/>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row>
    <row r="15" spans="1:77" s="121" customFormat="1" x14ac:dyDescent="0.2">
      <c r="A15" s="546"/>
      <c r="B15" s="308" t="s">
        <v>229</v>
      </c>
      <c r="C15" s="432">
        <v>5</v>
      </c>
      <c r="D15" s="436" t="s">
        <v>391</v>
      </c>
      <c r="E15" s="432" t="s">
        <v>391</v>
      </c>
      <c r="F15" s="432" t="s">
        <v>391</v>
      </c>
      <c r="G15" s="214">
        <v>1</v>
      </c>
      <c r="H15" s="432" t="s">
        <v>391</v>
      </c>
      <c r="I15" s="432">
        <v>1</v>
      </c>
      <c r="J15" s="432" t="s">
        <v>391</v>
      </c>
      <c r="K15" s="432" t="s">
        <v>391</v>
      </c>
      <c r="L15" s="432">
        <v>1</v>
      </c>
      <c r="M15" s="131"/>
      <c r="N15" s="115"/>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row>
    <row r="16" spans="1:77" s="121" customFormat="1" x14ac:dyDescent="0.2">
      <c r="A16" s="547"/>
      <c r="B16" s="309" t="s">
        <v>230</v>
      </c>
      <c r="C16" s="430">
        <v>5</v>
      </c>
      <c r="D16" s="437" t="s">
        <v>391</v>
      </c>
      <c r="E16" s="430" t="s">
        <v>391</v>
      </c>
      <c r="F16" s="430" t="s">
        <v>391</v>
      </c>
      <c r="G16" s="210">
        <v>2</v>
      </c>
      <c r="H16" s="430" t="s">
        <v>391</v>
      </c>
      <c r="I16" s="430" t="s">
        <v>391</v>
      </c>
      <c r="J16" s="430" t="s">
        <v>391</v>
      </c>
      <c r="K16" s="430" t="s">
        <v>391</v>
      </c>
      <c r="L16" s="430" t="s">
        <v>391</v>
      </c>
      <c r="M16" s="131"/>
      <c r="N16" s="115"/>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row>
    <row r="17" spans="1:77" s="121" customFormat="1" x14ac:dyDescent="0.2">
      <c r="A17" s="545" t="s">
        <v>372</v>
      </c>
      <c r="B17" s="184" t="s">
        <v>1</v>
      </c>
      <c r="C17" s="431">
        <f t="shared" ref="C17:L17" si="5">IF(SUM(C18:C19)=0,"-",(SUM(C18:C19)))</f>
        <v>1</v>
      </c>
      <c r="D17" s="435" t="str">
        <f t="shared" si="5"/>
        <v>-</v>
      </c>
      <c r="E17" s="206" t="str">
        <f t="shared" si="5"/>
        <v>-</v>
      </c>
      <c r="F17" s="206" t="str">
        <f t="shared" si="5"/>
        <v>-</v>
      </c>
      <c r="G17" s="206">
        <f t="shared" si="5"/>
        <v>1</v>
      </c>
      <c r="H17" s="206" t="str">
        <f t="shared" si="5"/>
        <v>-</v>
      </c>
      <c r="I17" s="206" t="str">
        <f t="shared" si="5"/>
        <v>-</v>
      </c>
      <c r="J17" s="206" t="str">
        <f t="shared" si="5"/>
        <v>-</v>
      </c>
      <c r="K17" s="206" t="str">
        <f t="shared" si="5"/>
        <v>-</v>
      </c>
      <c r="L17" s="206" t="str">
        <f t="shared" si="5"/>
        <v>-</v>
      </c>
      <c r="M17" s="131"/>
      <c r="N17" s="115"/>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row>
    <row r="18" spans="1:77" s="121" customFormat="1" x14ac:dyDescent="0.2">
      <c r="A18" s="546"/>
      <c r="B18" s="308" t="s">
        <v>229</v>
      </c>
      <c r="C18" s="432" t="s">
        <v>391</v>
      </c>
      <c r="D18" s="436" t="s">
        <v>391</v>
      </c>
      <c r="E18" s="432" t="s">
        <v>391</v>
      </c>
      <c r="F18" s="432" t="s">
        <v>391</v>
      </c>
      <c r="G18" s="432" t="s">
        <v>391</v>
      </c>
      <c r="H18" s="432" t="s">
        <v>391</v>
      </c>
      <c r="I18" s="432" t="s">
        <v>391</v>
      </c>
      <c r="J18" s="432" t="s">
        <v>391</v>
      </c>
      <c r="K18" s="432" t="s">
        <v>391</v>
      </c>
      <c r="L18" s="432" t="s">
        <v>391</v>
      </c>
      <c r="M18" s="131"/>
      <c r="N18" s="115"/>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row>
    <row r="19" spans="1:77" s="121" customFormat="1" x14ac:dyDescent="0.2">
      <c r="A19" s="547"/>
      <c r="B19" s="309" t="s">
        <v>230</v>
      </c>
      <c r="C19" s="430">
        <v>1</v>
      </c>
      <c r="D19" s="437" t="s">
        <v>391</v>
      </c>
      <c r="E19" s="430" t="s">
        <v>391</v>
      </c>
      <c r="F19" s="430" t="s">
        <v>391</v>
      </c>
      <c r="G19" s="430">
        <v>1</v>
      </c>
      <c r="H19" s="430" t="s">
        <v>391</v>
      </c>
      <c r="I19" s="430" t="s">
        <v>391</v>
      </c>
      <c r="J19" s="430" t="s">
        <v>391</v>
      </c>
      <c r="K19" s="430" t="s">
        <v>391</v>
      </c>
      <c r="L19" s="430" t="s">
        <v>391</v>
      </c>
      <c r="M19" s="131"/>
      <c r="N19" s="115"/>
      <c r="O19" s="123"/>
      <c r="P19" s="123"/>
      <c r="Q19" s="123"/>
      <c r="R19" s="123"/>
      <c r="S19" s="123"/>
    </row>
    <row r="20" spans="1:77" s="121" customFormat="1" x14ac:dyDescent="0.2">
      <c r="A20" s="545" t="s">
        <v>373</v>
      </c>
      <c r="B20" s="184" t="s">
        <v>1</v>
      </c>
      <c r="C20" s="431">
        <f t="shared" ref="C20:L20" si="6">IF(SUM(C21:C22)=0,"-",(SUM(C21:C22)))</f>
        <v>3</v>
      </c>
      <c r="D20" s="435">
        <f t="shared" si="6"/>
        <v>1</v>
      </c>
      <c r="E20" s="206" t="str">
        <f t="shared" si="6"/>
        <v>-</v>
      </c>
      <c r="F20" s="206" t="str">
        <f t="shared" si="6"/>
        <v>-</v>
      </c>
      <c r="G20" s="206">
        <f t="shared" si="6"/>
        <v>1</v>
      </c>
      <c r="H20" s="206">
        <f t="shared" si="6"/>
        <v>1</v>
      </c>
      <c r="I20" s="206" t="str">
        <f t="shared" si="6"/>
        <v>-</v>
      </c>
      <c r="J20" s="206" t="str">
        <f t="shared" si="6"/>
        <v>-</v>
      </c>
      <c r="K20" s="206" t="str">
        <f t="shared" si="6"/>
        <v>-</v>
      </c>
      <c r="L20" s="206" t="str">
        <f t="shared" si="6"/>
        <v>-</v>
      </c>
      <c r="M20" s="131"/>
      <c r="N20" s="115"/>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row>
    <row r="21" spans="1:77" s="121" customFormat="1" x14ac:dyDescent="0.2">
      <c r="A21" s="546"/>
      <c r="B21" s="308" t="s">
        <v>229</v>
      </c>
      <c r="C21" s="432" t="s">
        <v>391</v>
      </c>
      <c r="D21" s="436" t="s">
        <v>391</v>
      </c>
      <c r="E21" s="432" t="s">
        <v>391</v>
      </c>
      <c r="F21" s="432" t="s">
        <v>391</v>
      </c>
      <c r="G21" s="432" t="s">
        <v>391</v>
      </c>
      <c r="H21" s="432" t="s">
        <v>391</v>
      </c>
      <c r="I21" s="432" t="s">
        <v>391</v>
      </c>
      <c r="J21" s="432" t="s">
        <v>391</v>
      </c>
      <c r="K21" s="432" t="s">
        <v>391</v>
      </c>
      <c r="L21" s="432" t="s">
        <v>391</v>
      </c>
      <c r="M21" s="131"/>
      <c r="N21" s="115"/>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row>
    <row r="22" spans="1:77" s="121" customFormat="1" x14ac:dyDescent="0.2">
      <c r="A22" s="547"/>
      <c r="B22" s="309" t="s">
        <v>230</v>
      </c>
      <c r="C22" s="430">
        <v>3</v>
      </c>
      <c r="D22" s="437">
        <v>1</v>
      </c>
      <c r="E22" s="430" t="s">
        <v>391</v>
      </c>
      <c r="F22" s="430" t="s">
        <v>391</v>
      </c>
      <c r="G22" s="430">
        <v>1</v>
      </c>
      <c r="H22" s="210">
        <v>1</v>
      </c>
      <c r="I22" s="430" t="s">
        <v>391</v>
      </c>
      <c r="J22" s="430" t="s">
        <v>391</v>
      </c>
      <c r="K22" s="430" t="s">
        <v>391</v>
      </c>
      <c r="L22" s="430" t="s">
        <v>391</v>
      </c>
      <c r="M22" s="131"/>
      <c r="N22" s="115"/>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row>
    <row r="23" spans="1:77" s="121" customFormat="1" x14ac:dyDescent="0.2">
      <c r="A23" s="545" t="s">
        <v>374</v>
      </c>
      <c r="B23" s="184" t="s">
        <v>1</v>
      </c>
      <c r="C23" s="431" t="str">
        <f t="shared" ref="C23:L23" si="7">IF(SUM(C24:C25)=0,"-",(SUM(C24:C25)))</f>
        <v>-</v>
      </c>
      <c r="D23" s="435" t="str">
        <f t="shared" si="7"/>
        <v>-</v>
      </c>
      <c r="E23" s="206" t="str">
        <f t="shared" si="7"/>
        <v>-</v>
      </c>
      <c r="F23" s="206" t="str">
        <f t="shared" si="7"/>
        <v>-</v>
      </c>
      <c r="G23" s="206" t="str">
        <f t="shared" si="7"/>
        <v>-</v>
      </c>
      <c r="H23" s="206" t="str">
        <f t="shared" si="7"/>
        <v>-</v>
      </c>
      <c r="I23" s="206" t="str">
        <f t="shared" si="7"/>
        <v>-</v>
      </c>
      <c r="J23" s="206" t="str">
        <f t="shared" si="7"/>
        <v>-</v>
      </c>
      <c r="K23" s="206" t="str">
        <f t="shared" si="7"/>
        <v>-</v>
      </c>
      <c r="L23" s="206" t="str">
        <f t="shared" si="7"/>
        <v>-</v>
      </c>
      <c r="M23" s="131"/>
      <c r="N23" s="115"/>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row>
    <row r="24" spans="1:77" s="121" customFormat="1" x14ac:dyDescent="0.2">
      <c r="A24" s="546"/>
      <c r="B24" s="308" t="s">
        <v>229</v>
      </c>
      <c r="C24" s="432" t="s">
        <v>391</v>
      </c>
      <c r="D24" s="436" t="s">
        <v>391</v>
      </c>
      <c r="E24" s="432" t="s">
        <v>391</v>
      </c>
      <c r="F24" s="432" t="s">
        <v>391</v>
      </c>
      <c r="G24" s="432" t="s">
        <v>391</v>
      </c>
      <c r="H24" s="432" t="s">
        <v>391</v>
      </c>
      <c r="I24" s="432" t="s">
        <v>391</v>
      </c>
      <c r="J24" s="432" t="s">
        <v>391</v>
      </c>
      <c r="K24" s="432" t="s">
        <v>391</v>
      </c>
      <c r="L24" s="432" t="s">
        <v>391</v>
      </c>
      <c r="M24" s="131"/>
      <c r="N24" s="115"/>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row>
    <row r="25" spans="1:77" s="121" customFormat="1" x14ac:dyDescent="0.2">
      <c r="A25" s="547"/>
      <c r="B25" s="309" t="s">
        <v>230</v>
      </c>
      <c r="C25" s="430" t="s">
        <v>391</v>
      </c>
      <c r="D25" s="437" t="s">
        <v>391</v>
      </c>
      <c r="E25" s="430" t="s">
        <v>391</v>
      </c>
      <c r="F25" s="430" t="s">
        <v>391</v>
      </c>
      <c r="G25" s="430" t="s">
        <v>391</v>
      </c>
      <c r="H25" s="430" t="s">
        <v>391</v>
      </c>
      <c r="I25" s="430" t="s">
        <v>391</v>
      </c>
      <c r="J25" s="430" t="s">
        <v>391</v>
      </c>
      <c r="K25" s="430" t="s">
        <v>391</v>
      </c>
      <c r="L25" s="430" t="s">
        <v>391</v>
      </c>
      <c r="M25" s="131"/>
      <c r="N25" s="115"/>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row>
    <row r="26" spans="1:77" s="121" customFormat="1" x14ac:dyDescent="0.2">
      <c r="A26" s="545" t="s">
        <v>375</v>
      </c>
      <c r="B26" s="184" t="s">
        <v>1</v>
      </c>
      <c r="C26" s="431" t="str">
        <f t="shared" ref="C26:L26" si="8">IF(SUM(C27:C28)=0,"-",(SUM(C27:C28)))</f>
        <v>-</v>
      </c>
      <c r="D26" s="435" t="str">
        <f t="shared" si="8"/>
        <v>-</v>
      </c>
      <c r="E26" s="206" t="str">
        <f t="shared" si="8"/>
        <v>-</v>
      </c>
      <c r="F26" s="206" t="str">
        <f t="shared" si="8"/>
        <v>-</v>
      </c>
      <c r="G26" s="206" t="str">
        <f t="shared" si="8"/>
        <v>-</v>
      </c>
      <c r="H26" s="206" t="str">
        <f t="shared" si="8"/>
        <v>-</v>
      </c>
      <c r="I26" s="206" t="str">
        <f t="shared" si="8"/>
        <v>-</v>
      </c>
      <c r="J26" s="206" t="str">
        <f t="shared" si="8"/>
        <v>-</v>
      </c>
      <c r="K26" s="206" t="str">
        <f t="shared" si="8"/>
        <v>-</v>
      </c>
      <c r="L26" s="206" t="str">
        <f t="shared" si="8"/>
        <v>-</v>
      </c>
      <c r="M26" s="131"/>
      <c r="N26" s="115"/>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row>
    <row r="27" spans="1:77" s="121" customFormat="1" x14ac:dyDescent="0.2">
      <c r="A27" s="546"/>
      <c r="B27" s="308" t="s">
        <v>229</v>
      </c>
      <c r="C27" s="432" t="s">
        <v>391</v>
      </c>
      <c r="D27" s="436" t="s">
        <v>391</v>
      </c>
      <c r="E27" s="432" t="s">
        <v>391</v>
      </c>
      <c r="F27" s="432" t="s">
        <v>391</v>
      </c>
      <c r="G27" s="432" t="s">
        <v>391</v>
      </c>
      <c r="H27" s="432" t="s">
        <v>391</v>
      </c>
      <c r="I27" s="432" t="s">
        <v>391</v>
      </c>
      <c r="J27" s="432" t="s">
        <v>391</v>
      </c>
      <c r="K27" s="432" t="s">
        <v>391</v>
      </c>
      <c r="L27" s="432" t="s">
        <v>391</v>
      </c>
      <c r="M27" s="131"/>
      <c r="N27" s="115"/>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row>
    <row r="28" spans="1:77" s="121" customFormat="1" x14ac:dyDescent="0.2">
      <c r="A28" s="547"/>
      <c r="B28" s="309" t="s">
        <v>230</v>
      </c>
      <c r="C28" s="430" t="s">
        <v>391</v>
      </c>
      <c r="D28" s="437" t="s">
        <v>391</v>
      </c>
      <c r="E28" s="430" t="s">
        <v>391</v>
      </c>
      <c r="F28" s="430" t="s">
        <v>391</v>
      </c>
      <c r="G28" s="430" t="s">
        <v>391</v>
      </c>
      <c r="H28" s="430" t="s">
        <v>391</v>
      </c>
      <c r="I28" s="430" t="s">
        <v>391</v>
      </c>
      <c r="J28" s="430" t="s">
        <v>391</v>
      </c>
      <c r="K28" s="430" t="s">
        <v>391</v>
      </c>
      <c r="L28" s="430" t="s">
        <v>391</v>
      </c>
      <c r="M28" s="131"/>
      <c r="N28" s="115"/>
      <c r="O28" s="123"/>
      <c r="P28" s="123"/>
      <c r="Q28" s="123"/>
      <c r="R28" s="123"/>
      <c r="S28" s="123"/>
    </row>
    <row r="29" spans="1:77" s="121" customFormat="1" x14ac:dyDescent="0.2">
      <c r="A29" s="545" t="s">
        <v>376</v>
      </c>
      <c r="B29" s="184" t="s">
        <v>1</v>
      </c>
      <c r="C29" s="431">
        <f t="shared" ref="C29:L29" si="9">IF(SUM(C30:C31)=0,"-",(SUM(C30:C31)))</f>
        <v>3</v>
      </c>
      <c r="D29" s="435" t="str">
        <f t="shared" si="9"/>
        <v>-</v>
      </c>
      <c r="E29" s="206" t="str">
        <f t="shared" si="9"/>
        <v>-</v>
      </c>
      <c r="F29" s="206" t="str">
        <f t="shared" si="9"/>
        <v>-</v>
      </c>
      <c r="G29" s="206" t="str">
        <f t="shared" si="9"/>
        <v>-</v>
      </c>
      <c r="H29" s="206">
        <f t="shared" si="9"/>
        <v>2</v>
      </c>
      <c r="I29" s="206" t="str">
        <f t="shared" si="9"/>
        <v>-</v>
      </c>
      <c r="J29" s="206" t="str">
        <f t="shared" si="9"/>
        <v>-</v>
      </c>
      <c r="K29" s="206" t="str">
        <f t="shared" si="9"/>
        <v>-</v>
      </c>
      <c r="L29" s="206" t="str">
        <f t="shared" si="9"/>
        <v>-</v>
      </c>
      <c r="M29" s="131"/>
      <c r="N29" s="115"/>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row>
    <row r="30" spans="1:77" s="121" customFormat="1" x14ac:dyDescent="0.2">
      <c r="A30" s="546"/>
      <c r="B30" s="308" t="s">
        <v>229</v>
      </c>
      <c r="C30" s="432">
        <v>2</v>
      </c>
      <c r="D30" s="436" t="s">
        <v>391</v>
      </c>
      <c r="E30" s="432" t="s">
        <v>391</v>
      </c>
      <c r="F30" s="432" t="s">
        <v>391</v>
      </c>
      <c r="G30" s="432" t="s">
        <v>391</v>
      </c>
      <c r="H30" s="214">
        <v>2</v>
      </c>
      <c r="I30" s="432" t="s">
        <v>391</v>
      </c>
      <c r="J30" s="432" t="s">
        <v>391</v>
      </c>
      <c r="K30" s="432" t="s">
        <v>391</v>
      </c>
      <c r="L30" s="432" t="s">
        <v>391</v>
      </c>
      <c r="M30" s="131"/>
      <c r="N30" s="115"/>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row>
    <row r="31" spans="1:77" s="121" customFormat="1" x14ac:dyDescent="0.2">
      <c r="A31" s="547"/>
      <c r="B31" s="309" t="s">
        <v>230</v>
      </c>
      <c r="C31" s="430">
        <v>1</v>
      </c>
      <c r="D31" s="437" t="s">
        <v>391</v>
      </c>
      <c r="E31" s="430" t="s">
        <v>391</v>
      </c>
      <c r="F31" s="430" t="s">
        <v>391</v>
      </c>
      <c r="G31" s="430" t="s">
        <v>391</v>
      </c>
      <c r="H31" s="430" t="s">
        <v>391</v>
      </c>
      <c r="I31" s="430" t="s">
        <v>391</v>
      </c>
      <c r="J31" s="430" t="s">
        <v>391</v>
      </c>
      <c r="K31" s="430" t="s">
        <v>391</v>
      </c>
      <c r="L31" s="430" t="s">
        <v>391</v>
      </c>
      <c r="M31" s="131"/>
      <c r="N31" s="115"/>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row>
    <row r="32" spans="1:77" s="121" customFormat="1" x14ac:dyDescent="0.2">
      <c r="A32" s="545" t="s">
        <v>377</v>
      </c>
      <c r="B32" s="184" t="s">
        <v>1</v>
      </c>
      <c r="C32" s="431">
        <f t="shared" ref="C32:L32" si="10">IF(SUM(C33:C34)=0,"-",(SUM(C33:C34)))</f>
        <v>4</v>
      </c>
      <c r="D32" s="435">
        <f t="shared" si="10"/>
        <v>4</v>
      </c>
      <c r="E32" s="206" t="str">
        <f t="shared" si="10"/>
        <v>-</v>
      </c>
      <c r="F32" s="206" t="str">
        <f t="shared" si="10"/>
        <v>-</v>
      </c>
      <c r="G32" s="206">
        <f t="shared" si="10"/>
        <v>3</v>
      </c>
      <c r="H32" s="206">
        <f t="shared" si="10"/>
        <v>1</v>
      </c>
      <c r="I32" s="206" t="str">
        <f t="shared" si="10"/>
        <v>-</v>
      </c>
      <c r="J32" s="206" t="str">
        <f t="shared" si="10"/>
        <v>-</v>
      </c>
      <c r="K32" s="206" t="str">
        <f t="shared" si="10"/>
        <v>-</v>
      </c>
      <c r="L32" s="206">
        <f t="shared" si="10"/>
        <v>1</v>
      </c>
      <c r="M32" s="131"/>
      <c r="N32" s="115"/>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row>
    <row r="33" spans="1:77" s="121" customFormat="1" x14ac:dyDescent="0.2">
      <c r="A33" s="546"/>
      <c r="B33" s="308" t="s">
        <v>229</v>
      </c>
      <c r="C33" s="432">
        <v>2</v>
      </c>
      <c r="D33" s="438">
        <v>2</v>
      </c>
      <c r="E33" s="432" t="s">
        <v>391</v>
      </c>
      <c r="F33" s="432" t="s">
        <v>391</v>
      </c>
      <c r="G33" s="214">
        <v>1</v>
      </c>
      <c r="H33" s="214">
        <v>1</v>
      </c>
      <c r="I33" s="432" t="s">
        <v>391</v>
      </c>
      <c r="J33" s="432" t="s">
        <v>391</v>
      </c>
      <c r="K33" s="432" t="s">
        <v>391</v>
      </c>
      <c r="L33" s="432">
        <v>1</v>
      </c>
      <c r="M33" s="131"/>
      <c r="N33" s="115"/>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row>
    <row r="34" spans="1:77" s="121" customFormat="1" x14ac:dyDescent="0.2">
      <c r="A34" s="547"/>
      <c r="B34" s="309" t="s">
        <v>230</v>
      </c>
      <c r="C34" s="430">
        <v>2</v>
      </c>
      <c r="D34" s="439">
        <v>2</v>
      </c>
      <c r="E34" s="430" t="s">
        <v>391</v>
      </c>
      <c r="F34" s="430" t="s">
        <v>391</v>
      </c>
      <c r="G34" s="210">
        <v>2</v>
      </c>
      <c r="H34" s="430" t="s">
        <v>391</v>
      </c>
      <c r="I34" s="430" t="s">
        <v>391</v>
      </c>
      <c r="J34" s="430" t="s">
        <v>391</v>
      </c>
      <c r="K34" s="430" t="s">
        <v>391</v>
      </c>
      <c r="L34" s="430" t="s">
        <v>391</v>
      </c>
      <c r="M34" s="131"/>
      <c r="N34" s="115"/>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row>
    <row r="35" spans="1:77" s="121" customFormat="1" x14ac:dyDescent="0.2">
      <c r="A35" s="545" t="s">
        <v>389</v>
      </c>
      <c r="B35" s="184" t="s">
        <v>1</v>
      </c>
      <c r="C35" s="431">
        <f t="shared" ref="C35:L35" si="11">IF(SUM(C36:C37)=0,"-",(SUM(C36:C37)))</f>
        <v>1</v>
      </c>
      <c r="D35" s="435">
        <f t="shared" si="11"/>
        <v>1</v>
      </c>
      <c r="E35" s="206" t="str">
        <f t="shared" si="11"/>
        <v>-</v>
      </c>
      <c r="F35" s="206" t="str">
        <f t="shared" si="11"/>
        <v>-</v>
      </c>
      <c r="G35" s="206" t="str">
        <f t="shared" si="11"/>
        <v>-</v>
      </c>
      <c r="H35" s="206" t="str">
        <f t="shared" si="11"/>
        <v>-</v>
      </c>
      <c r="I35" s="206" t="str">
        <f t="shared" si="11"/>
        <v>-</v>
      </c>
      <c r="J35" s="206">
        <f t="shared" si="11"/>
        <v>1</v>
      </c>
      <c r="K35" s="206">
        <f t="shared" si="11"/>
        <v>1</v>
      </c>
      <c r="L35" s="206" t="str">
        <f t="shared" si="11"/>
        <v>-</v>
      </c>
      <c r="M35" s="131"/>
      <c r="N35" s="115"/>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row>
    <row r="36" spans="1:77" s="121" customFormat="1" x14ac:dyDescent="0.2">
      <c r="A36" s="546"/>
      <c r="B36" s="308" t="s">
        <v>229</v>
      </c>
      <c r="C36" s="432">
        <v>1</v>
      </c>
      <c r="D36" s="438">
        <v>1</v>
      </c>
      <c r="E36" s="432" t="s">
        <v>391</v>
      </c>
      <c r="F36" s="432" t="s">
        <v>391</v>
      </c>
      <c r="G36" s="432" t="s">
        <v>391</v>
      </c>
      <c r="H36" s="432" t="s">
        <v>391</v>
      </c>
      <c r="I36" s="432" t="s">
        <v>391</v>
      </c>
      <c r="J36" s="432">
        <v>1</v>
      </c>
      <c r="K36" s="432">
        <v>1</v>
      </c>
      <c r="L36" s="432" t="s">
        <v>391</v>
      </c>
      <c r="M36" s="131"/>
      <c r="N36" s="115"/>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row>
    <row r="37" spans="1:77" s="121" customFormat="1" x14ac:dyDescent="0.2">
      <c r="A37" s="547"/>
      <c r="B37" s="309" t="s">
        <v>230</v>
      </c>
      <c r="C37" s="430" t="s">
        <v>391</v>
      </c>
      <c r="D37" s="429" t="s">
        <v>391</v>
      </c>
      <c r="E37" s="430" t="s">
        <v>391</v>
      </c>
      <c r="F37" s="430" t="s">
        <v>391</v>
      </c>
      <c r="G37" s="430" t="s">
        <v>391</v>
      </c>
      <c r="H37" s="430" t="s">
        <v>391</v>
      </c>
      <c r="I37" s="430" t="s">
        <v>391</v>
      </c>
      <c r="J37" s="430" t="s">
        <v>391</v>
      </c>
      <c r="K37" s="430" t="s">
        <v>391</v>
      </c>
      <c r="L37" s="430" t="s">
        <v>391</v>
      </c>
      <c r="M37" s="131"/>
      <c r="N37" s="115"/>
      <c r="O37" s="123"/>
      <c r="P37" s="123"/>
      <c r="Q37" s="123"/>
      <c r="R37" s="123"/>
      <c r="S37" s="123"/>
    </row>
    <row r="38" spans="1:77" s="121" customFormat="1" x14ac:dyDescent="0.2">
      <c r="A38" s="545" t="s">
        <v>378</v>
      </c>
      <c r="B38" s="184" t="s">
        <v>1</v>
      </c>
      <c r="C38" s="431">
        <f t="shared" ref="C38:L38" si="12">IF(SUM(C39:C40)=0,"-",(SUM(C39:C40)))</f>
        <v>1</v>
      </c>
      <c r="D38" s="435">
        <f t="shared" si="12"/>
        <v>1</v>
      </c>
      <c r="E38" s="206" t="str">
        <f t="shared" si="12"/>
        <v>-</v>
      </c>
      <c r="F38" s="206" t="str">
        <f t="shared" si="12"/>
        <v>-</v>
      </c>
      <c r="G38" s="206" t="str">
        <f t="shared" si="12"/>
        <v>-</v>
      </c>
      <c r="H38" s="206">
        <f t="shared" si="12"/>
        <v>1</v>
      </c>
      <c r="I38" s="206" t="str">
        <f t="shared" si="12"/>
        <v>-</v>
      </c>
      <c r="J38" s="206" t="str">
        <f t="shared" si="12"/>
        <v>-</v>
      </c>
      <c r="K38" s="206" t="str">
        <f t="shared" si="12"/>
        <v>-</v>
      </c>
      <c r="L38" s="206" t="str">
        <f t="shared" si="12"/>
        <v>-</v>
      </c>
      <c r="M38" s="131"/>
      <c r="N38" s="115"/>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row>
    <row r="39" spans="1:77" s="121" customFormat="1" x14ac:dyDescent="0.2">
      <c r="A39" s="546"/>
      <c r="B39" s="308" t="s">
        <v>229</v>
      </c>
      <c r="C39" s="432">
        <v>1</v>
      </c>
      <c r="D39" s="438">
        <v>1</v>
      </c>
      <c r="E39" s="432" t="s">
        <v>391</v>
      </c>
      <c r="F39" s="432" t="s">
        <v>391</v>
      </c>
      <c r="G39" s="432" t="s">
        <v>391</v>
      </c>
      <c r="H39" s="214">
        <v>1</v>
      </c>
      <c r="I39" s="432" t="s">
        <v>391</v>
      </c>
      <c r="J39" s="432" t="s">
        <v>391</v>
      </c>
      <c r="K39" s="432" t="s">
        <v>391</v>
      </c>
      <c r="L39" s="432" t="s">
        <v>391</v>
      </c>
      <c r="M39" s="131"/>
      <c r="N39" s="115"/>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row>
    <row r="40" spans="1:77" s="121" customFormat="1" x14ac:dyDescent="0.2">
      <c r="A40" s="547"/>
      <c r="B40" s="309" t="s">
        <v>230</v>
      </c>
      <c r="C40" s="430" t="s">
        <v>391</v>
      </c>
      <c r="D40" s="429" t="s">
        <v>391</v>
      </c>
      <c r="E40" s="430" t="s">
        <v>391</v>
      </c>
      <c r="F40" s="430" t="s">
        <v>391</v>
      </c>
      <c r="G40" s="430" t="s">
        <v>391</v>
      </c>
      <c r="H40" s="430" t="s">
        <v>391</v>
      </c>
      <c r="I40" s="430" t="s">
        <v>391</v>
      </c>
      <c r="J40" s="430" t="s">
        <v>391</v>
      </c>
      <c r="K40" s="430" t="s">
        <v>391</v>
      </c>
      <c r="L40" s="430" t="s">
        <v>391</v>
      </c>
      <c r="M40" s="131"/>
      <c r="N40" s="115"/>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row>
    <row r="41" spans="1:77" s="121" customFormat="1" x14ac:dyDescent="0.2">
      <c r="A41" s="545" t="s">
        <v>379</v>
      </c>
      <c r="B41" s="184" t="s">
        <v>1</v>
      </c>
      <c r="C41" s="431" t="str">
        <f t="shared" ref="C41:L41" si="13">IF(SUM(C42:C43)=0,"-",(SUM(C42:C43)))</f>
        <v>-</v>
      </c>
      <c r="D41" s="431" t="str">
        <f t="shared" si="13"/>
        <v>-</v>
      </c>
      <c r="E41" s="435" t="str">
        <f t="shared" si="13"/>
        <v>-</v>
      </c>
      <c r="F41" s="206" t="str">
        <f t="shared" si="13"/>
        <v>-</v>
      </c>
      <c r="G41" s="206" t="str">
        <f t="shared" si="13"/>
        <v>-</v>
      </c>
      <c r="H41" s="206" t="str">
        <f t="shared" si="13"/>
        <v>-</v>
      </c>
      <c r="I41" s="206" t="str">
        <f t="shared" si="13"/>
        <v>-</v>
      </c>
      <c r="J41" s="206" t="str">
        <f t="shared" si="13"/>
        <v>-</v>
      </c>
      <c r="K41" s="206" t="str">
        <f t="shared" si="13"/>
        <v>-</v>
      </c>
      <c r="L41" s="206" t="str">
        <f t="shared" si="13"/>
        <v>-</v>
      </c>
      <c r="M41" s="131"/>
      <c r="N41" s="115"/>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row>
    <row r="42" spans="1:77" s="121" customFormat="1" x14ac:dyDescent="0.2">
      <c r="A42" s="546"/>
      <c r="B42" s="308" t="s">
        <v>229</v>
      </c>
      <c r="C42" s="432" t="s">
        <v>391</v>
      </c>
      <c r="D42" s="432" t="s">
        <v>391</v>
      </c>
      <c r="E42" s="432" t="s">
        <v>391</v>
      </c>
      <c r="F42" s="432" t="s">
        <v>391</v>
      </c>
      <c r="G42" s="432" t="s">
        <v>391</v>
      </c>
      <c r="H42" s="432" t="s">
        <v>391</v>
      </c>
      <c r="I42" s="432" t="s">
        <v>391</v>
      </c>
      <c r="J42" s="432" t="s">
        <v>391</v>
      </c>
      <c r="K42" s="432" t="s">
        <v>391</v>
      </c>
      <c r="L42" s="432" t="s">
        <v>391</v>
      </c>
      <c r="M42" s="131"/>
      <c r="N42" s="115"/>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row>
    <row r="43" spans="1:77" s="121" customFormat="1" x14ac:dyDescent="0.2">
      <c r="A43" s="547"/>
      <c r="B43" s="309" t="s">
        <v>230</v>
      </c>
      <c r="C43" s="430" t="s">
        <v>391</v>
      </c>
      <c r="D43" s="430" t="s">
        <v>391</v>
      </c>
      <c r="E43" s="430" t="s">
        <v>391</v>
      </c>
      <c r="F43" s="430" t="s">
        <v>391</v>
      </c>
      <c r="G43" s="430" t="s">
        <v>391</v>
      </c>
      <c r="H43" s="430" t="s">
        <v>391</v>
      </c>
      <c r="I43" s="430" t="s">
        <v>391</v>
      </c>
      <c r="J43" s="430" t="s">
        <v>391</v>
      </c>
      <c r="K43" s="430" t="s">
        <v>391</v>
      </c>
      <c r="L43" s="430" t="s">
        <v>391</v>
      </c>
      <c r="M43" s="131"/>
      <c r="N43" s="115"/>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row>
    <row r="44" spans="1:77" s="121" customFormat="1" x14ac:dyDescent="0.2">
      <c r="A44" s="545" t="s">
        <v>380</v>
      </c>
      <c r="B44" s="184" t="s">
        <v>1</v>
      </c>
      <c r="C44" s="431">
        <f t="shared" ref="C44:L44" si="14">IF(SUM(C45:C46)=0,"-",(SUM(C45:C46)))</f>
        <v>4</v>
      </c>
      <c r="D44" s="435">
        <f t="shared" si="14"/>
        <v>3</v>
      </c>
      <c r="E44" s="206" t="str">
        <f t="shared" si="14"/>
        <v>-</v>
      </c>
      <c r="F44" s="206" t="str">
        <f t="shared" si="14"/>
        <v>-</v>
      </c>
      <c r="G44" s="206">
        <f t="shared" si="14"/>
        <v>1</v>
      </c>
      <c r="H44" s="206">
        <f t="shared" si="14"/>
        <v>2</v>
      </c>
      <c r="I44" s="206">
        <f t="shared" si="14"/>
        <v>1</v>
      </c>
      <c r="J44" s="206" t="str">
        <f t="shared" si="14"/>
        <v>-</v>
      </c>
      <c r="K44" s="206">
        <f t="shared" si="14"/>
        <v>1</v>
      </c>
      <c r="L44" s="206">
        <f t="shared" si="14"/>
        <v>1</v>
      </c>
      <c r="M44" s="131"/>
      <c r="N44" s="115"/>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row>
    <row r="45" spans="1:77" s="121" customFormat="1" x14ac:dyDescent="0.2">
      <c r="A45" s="546"/>
      <c r="B45" s="308" t="s">
        <v>229</v>
      </c>
      <c r="C45" s="432">
        <v>4</v>
      </c>
      <c r="D45" s="438">
        <v>3</v>
      </c>
      <c r="E45" s="432" t="s">
        <v>391</v>
      </c>
      <c r="F45" s="432" t="s">
        <v>391</v>
      </c>
      <c r="G45" s="214">
        <v>1</v>
      </c>
      <c r="H45" s="214">
        <v>2</v>
      </c>
      <c r="I45" s="432">
        <v>1</v>
      </c>
      <c r="J45" s="432" t="s">
        <v>391</v>
      </c>
      <c r="K45" s="432">
        <v>1</v>
      </c>
      <c r="L45" s="432">
        <v>1</v>
      </c>
      <c r="M45" s="131"/>
      <c r="N45" s="115"/>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row>
    <row r="46" spans="1:77" s="121" customFormat="1" x14ac:dyDescent="0.2">
      <c r="A46" s="547"/>
      <c r="B46" s="309" t="s">
        <v>230</v>
      </c>
      <c r="C46" s="430" t="s">
        <v>391</v>
      </c>
      <c r="D46" s="429" t="s">
        <v>391</v>
      </c>
      <c r="E46" s="430" t="s">
        <v>391</v>
      </c>
      <c r="F46" s="430" t="s">
        <v>391</v>
      </c>
      <c r="G46" s="430" t="s">
        <v>391</v>
      </c>
      <c r="H46" s="430" t="s">
        <v>391</v>
      </c>
      <c r="I46" s="430" t="s">
        <v>391</v>
      </c>
      <c r="J46" s="430" t="s">
        <v>391</v>
      </c>
      <c r="K46" s="430" t="s">
        <v>391</v>
      </c>
      <c r="L46" s="430" t="s">
        <v>391</v>
      </c>
      <c r="M46" s="131"/>
      <c r="N46" s="115"/>
      <c r="O46" s="123"/>
      <c r="P46" s="123"/>
      <c r="Q46" s="123"/>
      <c r="R46" s="123"/>
      <c r="S46" s="123"/>
    </row>
    <row r="47" spans="1:77" s="121" customFormat="1" x14ac:dyDescent="0.2">
      <c r="A47" s="545" t="s">
        <v>381</v>
      </c>
      <c r="B47" s="205" t="s">
        <v>1</v>
      </c>
      <c r="C47" s="206" t="str">
        <f t="shared" ref="C47:L47" si="15">IF(SUM(C48:C49)=0,"-",(SUM(C48:C49)))</f>
        <v>-</v>
      </c>
      <c r="D47" s="206" t="str">
        <f t="shared" si="15"/>
        <v>-</v>
      </c>
      <c r="E47" s="206" t="str">
        <f t="shared" si="15"/>
        <v>-</v>
      </c>
      <c r="F47" s="206" t="str">
        <f t="shared" si="15"/>
        <v>-</v>
      </c>
      <c r="G47" s="206" t="str">
        <f t="shared" si="15"/>
        <v>-</v>
      </c>
      <c r="H47" s="206" t="str">
        <f t="shared" si="15"/>
        <v>-</v>
      </c>
      <c r="I47" s="206" t="str">
        <f t="shared" si="15"/>
        <v>-</v>
      </c>
      <c r="J47" s="206" t="str">
        <f t="shared" si="15"/>
        <v>-</v>
      </c>
      <c r="K47" s="206" t="str">
        <f t="shared" si="15"/>
        <v>-</v>
      </c>
      <c r="L47" s="206" t="str">
        <f t="shared" si="15"/>
        <v>-</v>
      </c>
      <c r="M47" s="131"/>
      <c r="N47" s="115"/>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row>
    <row r="48" spans="1:77" s="121" customFormat="1" x14ac:dyDescent="0.2">
      <c r="A48" s="546"/>
      <c r="B48" s="212" t="s">
        <v>229</v>
      </c>
      <c r="C48" s="214" t="s">
        <v>463</v>
      </c>
      <c r="D48" s="214" t="s">
        <v>463</v>
      </c>
      <c r="E48" s="432" t="s">
        <v>391</v>
      </c>
      <c r="F48" s="432" t="s">
        <v>391</v>
      </c>
      <c r="G48" s="432" t="s">
        <v>391</v>
      </c>
      <c r="H48" s="432" t="s">
        <v>391</v>
      </c>
      <c r="I48" s="432" t="s">
        <v>391</v>
      </c>
      <c r="J48" s="432" t="s">
        <v>391</v>
      </c>
      <c r="K48" s="432" t="s">
        <v>391</v>
      </c>
      <c r="L48" s="432" t="s">
        <v>391</v>
      </c>
      <c r="M48" s="131"/>
      <c r="N48" s="115"/>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row>
    <row r="49" spans="1:77" s="121" customFormat="1" x14ac:dyDescent="0.2">
      <c r="A49" s="547"/>
      <c r="B49" s="208" t="s">
        <v>230</v>
      </c>
      <c r="C49" s="210" t="s">
        <v>463</v>
      </c>
      <c r="D49" s="210" t="s">
        <v>463</v>
      </c>
      <c r="E49" s="430" t="s">
        <v>391</v>
      </c>
      <c r="F49" s="430" t="s">
        <v>391</v>
      </c>
      <c r="G49" s="430" t="s">
        <v>391</v>
      </c>
      <c r="H49" s="430" t="s">
        <v>391</v>
      </c>
      <c r="I49" s="430" t="s">
        <v>391</v>
      </c>
      <c r="J49" s="430" t="s">
        <v>391</v>
      </c>
      <c r="K49" s="430" t="s">
        <v>391</v>
      </c>
      <c r="L49" s="430" t="s">
        <v>391</v>
      </c>
      <c r="M49" s="131"/>
      <c r="N49" s="115"/>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row>
    <row r="50" spans="1:77" s="121" customFormat="1" x14ac:dyDescent="0.2">
      <c r="A50" s="545" t="s">
        <v>382</v>
      </c>
      <c r="B50" s="205" t="s">
        <v>1</v>
      </c>
      <c r="C50" s="431">
        <f t="shared" ref="C50:L50" si="16">IF(SUM(C51:C52)=0,"-",(SUM(C51:C52)))</f>
        <v>3</v>
      </c>
      <c r="D50" s="435">
        <f t="shared" si="16"/>
        <v>3</v>
      </c>
      <c r="E50" s="206" t="str">
        <f t="shared" si="16"/>
        <v>-</v>
      </c>
      <c r="F50" s="206" t="str">
        <f t="shared" si="16"/>
        <v>-</v>
      </c>
      <c r="G50" s="206" t="str">
        <f t="shared" si="16"/>
        <v>-</v>
      </c>
      <c r="H50" s="206">
        <f t="shared" si="16"/>
        <v>1</v>
      </c>
      <c r="I50" s="206" t="str">
        <f t="shared" si="16"/>
        <v>-</v>
      </c>
      <c r="J50" s="206">
        <f t="shared" si="16"/>
        <v>2</v>
      </c>
      <c r="K50" s="206" t="str">
        <f t="shared" si="16"/>
        <v>-</v>
      </c>
      <c r="L50" s="206">
        <f t="shared" si="16"/>
        <v>3</v>
      </c>
      <c r="M50" s="131"/>
      <c r="N50" s="115"/>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row>
    <row r="51" spans="1:77" s="121" customFormat="1" x14ac:dyDescent="0.2">
      <c r="A51" s="546"/>
      <c r="B51" s="212" t="s">
        <v>229</v>
      </c>
      <c r="C51" s="432">
        <v>3</v>
      </c>
      <c r="D51" s="438">
        <v>3</v>
      </c>
      <c r="E51" s="432" t="s">
        <v>391</v>
      </c>
      <c r="F51" s="432" t="s">
        <v>391</v>
      </c>
      <c r="G51" s="432" t="s">
        <v>391</v>
      </c>
      <c r="H51" s="432">
        <v>1</v>
      </c>
      <c r="I51" s="432" t="s">
        <v>391</v>
      </c>
      <c r="J51" s="432">
        <v>2</v>
      </c>
      <c r="K51" s="432" t="s">
        <v>391</v>
      </c>
      <c r="L51" s="432">
        <v>3</v>
      </c>
      <c r="M51" s="131"/>
      <c r="N51" s="115"/>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row>
    <row r="52" spans="1:77" s="121" customFormat="1" x14ac:dyDescent="0.2">
      <c r="A52" s="547"/>
      <c r="B52" s="208" t="s">
        <v>230</v>
      </c>
      <c r="C52" s="430" t="s">
        <v>391</v>
      </c>
      <c r="D52" s="429" t="s">
        <v>391</v>
      </c>
      <c r="E52" s="430" t="s">
        <v>391</v>
      </c>
      <c r="F52" s="430" t="s">
        <v>391</v>
      </c>
      <c r="G52" s="430" t="s">
        <v>391</v>
      </c>
      <c r="H52" s="430" t="s">
        <v>391</v>
      </c>
      <c r="I52" s="430" t="s">
        <v>391</v>
      </c>
      <c r="J52" s="430" t="s">
        <v>391</v>
      </c>
      <c r="K52" s="430" t="s">
        <v>391</v>
      </c>
      <c r="L52" s="430" t="s">
        <v>391</v>
      </c>
      <c r="M52" s="131"/>
      <c r="N52" s="115"/>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row>
    <row r="53" spans="1:77" s="121" customFormat="1" x14ac:dyDescent="0.2">
      <c r="A53" s="545" t="s">
        <v>383</v>
      </c>
      <c r="B53" s="205" t="s">
        <v>1</v>
      </c>
      <c r="C53" s="206" t="str">
        <f t="shared" ref="C53:L53" si="17">IF(SUM(C54:C55)=0,"-",(SUM(C54:C55)))</f>
        <v>-</v>
      </c>
      <c r="D53" s="206" t="str">
        <f t="shared" si="17"/>
        <v>-</v>
      </c>
      <c r="E53" s="206" t="str">
        <f t="shared" si="17"/>
        <v>-</v>
      </c>
      <c r="F53" s="206" t="str">
        <f t="shared" si="17"/>
        <v>-</v>
      </c>
      <c r="G53" s="206" t="str">
        <f t="shared" si="17"/>
        <v>-</v>
      </c>
      <c r="H53" s="206" t="str">
        <f t="shared" si="17"/>
        <v>-</v>
      </c>
      <c r="I53" s="206" t="str">
        <f t="shared" si="17"/>
        <v>-</v>
      </c>
      <c r="J53" s="206" t="str">
        <f t="shared" si="17"/>
        <v>-</v>
      </c>
      <c r="K53" s="206" t="str">
        <f t="shared" si="17"/>
        <v>-</v>
      </c>
      <c r="L53" s="206" t="str">
        <f t="shared" si="17"/>
        <v>-</v>
      </c>
      <c r="M53" s="131"/>
      <c r="N53" s="115"/>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row>
    <row r="54" spans="1:77" s="121" customFormat="1" x14ac:dyDescent="0.2">
      <c r="A54" s="546"/>
      <c r="B54" s="212" t="s">
        <v>229</v>
      </c>
      <c r="C54" s="214" t="s">
        <v>463</v>
      </c>
      <c r="D54" s="214" t="s">
        <v>463</v>
      </c>
      <c r="E54" s="214" t="s">
        <v>463</v>
      </c>
      <c r="F54" s="214" t="s">
        <v>463</v>
      </c>
      <c r="G54" s="214" t="s">
        <v>463</v>
      </c>
      <c r="H54" s="214" t="s">
        <v>463</v>
      </c>
      <c r="I54" s="432" t="s">
        <v>391</v>
      </c>
      <c r="J54" s="432" t="s">
        <v>391</v>
      </c>
      <c r="K54" s="432" t="s">
        <v>391</v>
      </c>
      <c r="L54" s="432" t="s">
        <v>391</v>
      </c>
      <c r="M54" s="131"/>
      <c r="N54" s="115"/>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row>
    <row r="55" spans="1:77" s="121" customFormat="1" x14ac:dyDescent="0.2">
      <c r="A55" s="547"/>
      <c r="B55" s="208" t="s">
        <v>230</v>
      </c>
      <c r="C55" s="210" t="s">
        <v>463</v>
      </c>
      <c r="D55" s="210" t="s">
        <v>463</v>
      </c>
      <c r="E55" s="210" t="s">
        <v>463</v>
      </c>
      <c r="F55" s="210" t="s">
        <v>463</v>
      </c>
      <c r="G55" s="210" t="s">
        <v>463</v>
      </c>
      <c r="H55" s="210" t="s">
        <v>463</v>
      </c>
      <c r="I55" s="430" t="s">
        <v>391</v>
      </c>
      <c r="J55" s="430" t="s">
        <v>391</v>
      </c>
      <c r="K55" s="430" t="s">
        <v>391</v>
      </c>
      <c r="L55" s="430" t="s">
        <v>391</v>
      </c>
      <c r="M55" s="131"/>
      <c r="N55" s="115"/>
      <c r="O55" s="123"/>
      <c r="P55" s="123"/>
      <c r="Q55" s="123"/>
      <c r="R55" s="123"/>
      <c r="S55" s="123"/>
    </row>
    <row r="56" spans="1:77" s="121" customFormat="1" x14ac:dyDescent="0.2">
      <c r="A56" s="545" t="s">
        <v>384</v>
      </c>
      <c r="B56" s="205" t="s">
        <v>1</v>
      </c>
      <c r="C56" s="206" t="str">
        <f t="shared" ref="C56:L56" si="18">IF(SUM(C57:C58)=0,"-",(SUM(C57:C58)))</f>
        <v>-</v>
      </c>
      <c r="D56" s="206" t="str">
        <f t="shared" si="18"/>
        <v>-</v>
      </c>
      <c r="E56" s="206" t="str">
        <f t="shared" si="18"/>
        <v>-</v>
      </c>
      <c r="F56" s="206" t="str">
        <f t="shared" si="18"/>
        <v>-</v>
      </c>
      <c r="G56" s="206" t="str">
        <f t="shared" si="18"/>
        <v>-</v>
      </c>
      <c r="H56" s="206" t="str">
        <f t="shared" si="18"/>
        <v>-</v>
      </c>
      <c r="I56" s="206" t="str">
        <f t="shared" si="18"/>
        <v>-</v>
      </c>
      <c r="J56" s="206" t="str">
        <f t="shared" si="18"/>
        <v>-</v>
      </c>
      <c r="K56" s="206" t="str">
        <f t="shared" si="18"/>
        <v>-</v>
      </c>
      <c r="L56" s="206" t="str">
        <f t="shared" si="18"/>
        <v>-</v>
      </c>
      <c r="M56" s="131"/>
      <c r="N56" s="115"/>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row>
    <row r="57" spans="1:77" s="121" customFormat="1" x14ac:dyDescent="0.2">
      <c r="A57" s="546"/>
      <c r="B57" s="212" t="s">
        <v>229</v>
      </c>
      <c r="C57" s="214" t="s">
        <v>463</v>
      </c>
      <c r="D57" s="214" t="s">
        <v>463</v>
      </c>
      <c r="E57" s="214" t="s">
        <v>463</v>
      </c>
      <c r="F57" s="214" t="s">
        <v>463</v>
      </c>
      <c r="G57" s="214" t="s">
        <v>463</v>
      </c>
      <c r="H57" s="214" t="s">
        <v>463</v>
      </c>
      <c r="I57" s="432" t="s">
        <v>391</v>
      </c>
      <c r="J57" s="432" t="s">
        <v>391</v>
      </c>
      <c r="K57" s="432" t="s">
        <v>391</v>
      </c>
      <c r="L57" s="432" t="s">
        <v>391</v>
      </c>
      <c r="M57" s="131"/>
      <c r="N57" s="115"/>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row>
    <row r="58" spans="1:77" s="121" customFormat="1" x14ac:dyDescent="0.2">
      <c r="A58" s="547"/>
      <c r="B58" s="208" t="s">
        <v>230</v>
      </c>
      <c r="C58" s="210" t="s">
        <v>463</v>
      </c>
      <c r="D58" s="210" t="s">
        <v>463</v>
      </c>
      <c r="E58" s="210" t="s">
        <v>463</v>
      </c>
      <c r="F58" s="210" t="s">
        <v>463</v>
      </c>
      <c r="G58" s="210" t="s">
        <v>463</v>
      </c>
      <c r="H58" s="210" t="s">
        <v>463</v>
      </c>
      <c r="I58" s="430" t="s">
        <v>391</v>
      </c>
      <c r="J58" s="430" t="s">
        <v>391</v>
      </c>
      <c r="K58" s="430" t="s">
        <v>391</v>
      </c>
      <c r="L58" s="430" t="s">
        <v>391</v>
      </c>
      <c r="M58" s="131"/>
      <c r="N58" s="115"/>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row>
    <row r="59" spans="1:77" s="121" customFormat="1" x14ac:dyDescent="0.2">
      <c r="A59" s="545" t="s">
        <v>385</v>
      </c>
      <c r="B59" s="205" t="s">
        <v>1</v>
      </c>
      <c r="C59" s="206" t="str">
        <f t="shared" ref="C59:L59" si="19">IF(SUM(C60:C61)=0,"-",(SUM(C60:C61)))</f>
        <v>-</v>
      </c>
      <c r="D59" s="206" t="str">
        <f t="shared" si="19"/>
        <v>-</v>
      </c>
      <c r="E59" s="206" t="str">
        <f t="shared" si="19"/>
        <v>-</v>
      </c>
      <c r="F59" s="206" t="str">
        <f t="shared" si="19"/>
        <v>-</v>
      </c>
      <c r="G59" s="206" t="str">
        <f t="shared" si="19"/>
        <v>-</v>
      </c>
      <c r="H59" s="206" t="str">
        <f t="shared" si="19"/>
        <v>-</v>
      </c>
      <c r="I59" s="206" t="str">
        <f t="shared" si="19"/>
        <v>-</v>
      </c>
      <c r="J59" s="206" t="str">
        <f t="shared" si="19"/>
        <v>-</v>
      </c>
      <c r="K59" s="206" t="str">
        <f t="shared" si="19"/>
        <v>-</v>
      </c>
      <c r="L59" s="206" t="str">
        <f t="shared" si="19"/>
        <v>-</v>
      </c>
      <c r="M59" s="131"/>
      <c r="N59" s="115"/>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row>
    <row r="60" spans="1:77" s="121" customFormat="1" x14ac:dyDescent="0.2">
      <c r="A60" s="546"/>
      <c r="B60" s="212" t="s">
        <v>229</v>
      </c>
      <c r="C60" s="214" t="s">
        <v>463</v>
      </c>
      <c r="D60" s="214" t="s">
        <v>463</v>
      </c>
      <c r="E60" s="214" t="s">
        <v>463</v>
      </c>
      <c r="F60" s="214" t="s">
        <v>463</v>
      </c>
      <c r="G60" s="214" t="s">
        <v>463</v>
      </c>
      <c r="H60" s="214" t="s">
        <v>463</v>
      </c>
      <c r="I60" s="432" t="s">
        <v>391</v>
      </c>
      <c r="J60" s="432" t="s">
        <v>391</v>
      </c>
      <c r="K60" s="432" t="s">
        <v>391</v>
      </c>
      <c r="L60" s="432" t="s">
        <v>391</v>
      </c>
      <c r="M60" s="131"/>
      <c r="N60" s="115"/>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row>
    <row r="61" spans="1:77" s="121" customFormat="1" x14ac:dyDescent="0.2">
      <c r="A61" s="547"/>
      <c r="B61" s="208" t="s">
        <v>230</v>
      </c>
      <c r="C61" s="210" t="s">
        <v>463</v>
      </c>
      <c r="D61" s="210" t="s">
        <v>463</v>
      </c>
      <c r="E61" s="210" t="s">
        <v>463</v>
      </c>
      <c r="F61" s="210" t="s">
        <v>463</v>
      </c>
      <c r="G61" s="210" t="s">
        <v>463</v>
      </c>
      <c r="H61" s="210" t="s">
        <v>463</v>
      </c>
      <c r="I61" s="430" t="s">
        <v>391</v>
      </c>
      <c r="J61" s="430" t="s">
        <v>391</v>
      </c>
      <c r="K61" s="430" t="s">
        <v>391</v>
      </c>
      <c r="L61" s="430" t="s">
        <v>391</v>
      </c>
      <c r="M61" s="131"/>
      <c r="N61" s="115"/>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row>
    <row r="62" spans="1:77" s="121" customFormat="1" x14ac:dyDescent="0.2">
      <c r="A62" s="545" t="s">
        <v>386</v>
      </c>
      <c r="B62" s="205" t="s">
        <v>1</v>
      </c>
      <c r="C62" s="206" t="str">
        <f t="shared" ref="C62:L62" si="20">IF(SUM(C63:C64)=0,"-",(SUM(C63:C64)))</f>
        <v>-</v>
      </c>
      <c r="D62" s="206" t="str">
        <f t="shared" si="20"/>
        <v>-</v>
      </c>
      <c r="E62" s="206" t="str">
        <f t="shared" si="20"/>
        <v>-</v>
      </c>
      <c r="F62" s="206" t="str">
        <f t="shared" si="20"/>
        <v>-</v>
      </c>
      <c r="G62" s="206" t="str">
        <f t="shared" si="20"/>
        <v>-</v>
      </c>
      <c r="H62" s="206" t="str">
        <f t="shared" si="20"/>
        <v>-</v>
      </c>
      <c r="I62" s="206" t="str">
        <f t="shared" si="20"/>
        <v>-</v>
      </c>
      <c r="J62" s="206" t="str">
        <f t="shared" si="20"/>
        <v>-</v>
      </c>
      <c r="K62" s="206" t="str">
        <f t="shared" si="20"/>
        <v>-</v>
      </c>
      <c r="L62" s="206" t="str">
        <f t="shared" si="20"/>
        <v>-</v>
      </c>
      <c r="M62" s="131"/>
      <c r="N62" s="115"/>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row>
    <row r="63" spans="1:77" s="121" customFormat="1" x14ac:dyDescent="0.2">
      <c r="A63" s="546"/>
      <c r="B63" s="212" t="s">
        <v>229</v>
      </c>
      <c r="C63" s="214" t="s">
        <v>463</v>
      </c>
      <c r="D63" s="214" t="s">
        <v>463</v>
      </c>
      <c r="E63" s="214" t="s">
        <v>463</v>
      </c>
      <c r="F63" s="214" t="s">
        <v>463</v>
      </c>
      <c r="G63" s="214" t="s">
        <v>463</v>
      </c>
      <c r="H63" s="214" t="s">
        <v>463</v>
      </c>
      <c r="I63" s="432" t="s">
        <v>391</v>
      </c>
      <c r="J63" s="432" t="s">
        <v>391</v>
      </c>
      <c r="K63" s="432" t="s">
        <v>391</v>
      </c>
      <c r="L63" s="432" t="s">
        <v>391</v>
      </c>
      <c r="M63" s="131"/>
      <c r="N63" s="115"/>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row>
    <row r="64" spans="1:77" s="121" customFormat="1" x14ac:dyDescent="0.2">
      <c r="A64" s="547"/>
      <c r="B64" s="208" t="s">
        <v>230</v>
      </c>
      <c r="C64" s="210" t="s">
        <v>463</v>
      </c>
      <c r="D64" s="210" t="s">
        <v>463</v>
      </c>
      <c r="E64" s="210" t="s">
        <v>463</v>
      </c>
      <c r="F64" s="210" t="s">
        <v>463</v>
      </c>
      <c r="G64" s="210" t="s">
        <v>463</v>
      </c>
      <c r="H64" s="210" t="s">
        <v>463</v>
      </c>
      <c r="I64" s="430" t="s">
        <v>391</v>
      </c>
      <c r="J64" s="430" t="s">
        <v>391</v>
      </c>
      <c r="K64" s="430" t="s">
        <v>391</v>
      </c>
      <c r="L64" s="430" t="s">
        <v>391</v>
      </c>
      <c r="M64" s="131"/>
      <c r="N64" s="115"/>
      <c r="O64" s="123"/>
      <c r="P64" s="123"/>
      <c r="Q64" s="123"/>
      <c r="R64" s="123"/>
      <c r="S64" s="123"/>
    </row>
    <row r="65" spans="1:77" s="121" customFormat="1" x14ac:dyDescent="0.2">
      <c r="A65" s="545" t="s">
        <v>387</v>
      </c>
      <c r="B65" s="205" t="s">
        <v>1</v>
      </c>
      <c r="C65" s="206">
        <f t="shared" ref="C65:L65" si="21">IF(SUM(C66:C67)=0,"-",(SUM(C66:C67)))</f>
        <v>1</v>
      </c>
      <c r="D65" s="206" t="str">
        <f t="shared" si="21"/>
        <v>-</v>
      </c>
      <c r="E65" s="206" t="str">
        <f t="shared" si="21"/>
        <v>-</v>
      </c>
      <c r="F65" s="206" t="str">
        <f t="shared" si="21"/>
        <v>-</v>
      </c>
      <c r="G65" s="206" t="str">
        <f t="shared" si="21"/>
        <v>-</v>
      </c>
      <c r="H65" s="206">
        <f t="shared" si="21"/>
        <v>1</v>
      </c>
      <c r="I65" s="206" t="str">
        <f t="shared" si="21"/>
        <v>-</v>
      </c>
      <c r="J65" s="206" t="str">
        <f t="shared" si="21"/>
        <v>-</v>
      </c>
      <c r="K65" s="206" t="str">
        <f t="shared" si="21"/>
        <v>-</v>
      </c>
      <c r="L65" s="206">
        <f t="shared" si="21"/>
        <v>1</v>
      </c>
      <c r="M65" s="131"/>
      <c r="N65" s="115"/>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row>
    <row r="66" spans="1:77" s="121" customFormat="1" x14ac:dyDescent="0.2">
      <c r="A66" s="546"/>
      <c r="B66" s="212" t="s">
        <v>229</v>
      </c>
      <c r="C66" s="214" t="s">
        <v>463</v>
      </c>
      <c r="D66" s="214" t="s">
        <v>463</v>
      </c>
      <c r="E66" s="214" t="s">
        <v>463</v>
      </c>
      <c r="F66" s="214" t="s">
        <v>463</v>
      </c>
      <c r="G66" s="214" t="s">
        <v>463</v>
      </c>
      <c r="H66" s="214" t="s">
        <v>463</v>
      </c>
      <c r="I66" s="432" t="s">
        <v>391</v>
      </c>
      <c r="J66" s="432" t="s">
        <v>391</v>
      </c>
      <c r="K66" s="432" t="s">
        <v>391</v>
      </c>
      <c r="L66" s="432" t="s">
        <v>391</v>
      </c>
      <c r="M66" s="131"/>
      <c r="N66" s="115"/>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row>
    <row r="67" spans="1:77" s="121" customFormat="1" x14ac:dyDescent="0.2">
      <c r="A67" s="547"/>
      <c r="B67" s="208" t="s">
        <v>230</v>
      </c>
      <c r="C67" s="430">
        <v>1</v>
      </c>
      <c r="D67" s="210" t="s">
        <v>463</v>
      </c>
      <c r="E67" s="210" t="s">
        <v>463</v>
      </c>
      <c r="F67" s="210" t="s">
        <v>463</v>
      </c>
      <c r="G67" s="210" t="s">
        <v>463</v>
      </c>
      <c r="H67" s="210">
        <v>1</v>
      </c>
      <c r="I67" s="430" t="s">
        <v>391</v>
      </c>
      <c r="J67" s="430" t="s">
        <v>391</v>
      </c>
      <c r="K67" s="430" t="s">
        <v>391</v>
      </c>
      <c r="L67" s="430">
        <v>1</v>
      </c>
      <c r="M67" s="131"/>
      <c r="N67" s="115"/>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row>
    <row r="68" spans="1:77" x14ac:dyDescent="0.2">
      <c r="A68" s="199" t="s">
        <v>249</v>
      </c>
      <c r="M68" s="89"/>
    </row>
    <row r="69" spans="1:77" x14ac:dyDescent="0.2">
      <c r="A69" s="174" t="s">
        <v>326</v>
      </c>
    </row>
  </sheetData>
  <customSheetViews>
    <customSheetView guid="{26A1900F-5848-4061-AA0B-E0B8C2AC890B}" showPageBreaks="1" showGridLines="0" printArea="1" view="pageBreakPreview" topLeftCell="E1">
      <selection activeCell="G13" sqref="G13"/>
      <rowBreaks count="3" manualBreakCount="3">
        <brk id="21389" min="175" max="39553" man="1"/>
        <brk id="22285" min="171" max="43765" man="1"/>
        <brk id="23273" min="167" max="44805" man="1"/>
      </rowBreaks>
      <pageMargins left="0.78740157480314965" right="0.78740157480314965" top="0.78740157480314965" bottom="0.78740157480314965" header="0" footer="0"/>
      <pageSetup paperSize="9" scale="84" orientation="landscape" r:id="rId1"/>
      <headerFooter alignWithMargins="0"/>
    </customSheetView>
    <customSheetView guid="{B606BD3A-C42E-4EF1-8D52-58C00303D192}" showPageBreaks="1" showGridLines="0" printArea="1" view="pageBreakPreview" topLeftCell="E1">
      <selection activeCell="K2" sqref="K2:K3"/>
      <rowBreaks count="3" manualBreakCount="3">
        <brk id="21389" min="175" max="39553" man="1"/>
        <brk id="22285" min="171" max="43765" man="1"/>
        <brk id="23273" min="167" max="44805" man="1"/>
      </rowBreaks>
      <pageMargins left="0.78740157480314965" right="0.78740157480314965" top="0.78740157480314965" bottom="0.78740157480314965" header="0" footer="0"/>
      <pageSetup paperSize="9" scale="84" orientation="landscape" r:id="rId2"/>
      <headerFooter alignWithMargins="0"/>
    </customSheetView>
  </customSheetViews>
  <mergeCells count="32">
    <mergeCell ref="K2:L2"/>
    <mergeCell ref="E3:E4"/>
    <mergeCell ref="F3:F4"/>
    <mergeCell ref="G3:G4"/>
    <mergeCell ref="H3:H4"/>
    <mergeCell ref="I3:J3"/>
    <mergeCell ref="K3:K4"/>
    <mergeCell ref="L3:L4"/>
    <mergeCell ref="G2:J2"/>
    <mergeCell ref="C2:F2"/>
    <mergeCell ref="A20:A22"/>
    <mergeCell ref="A23:A25"/>
    <mergeCell ref="A26:A28"/>
    <mergeCell ref="A29:A31"/>
    <mergeCell ref="C3:C4"/>
    <mergeCell ref="A14:A16"/>
    <mergeCell ref="A17:A19"/>
    <mergeCell ref="A8:A10"/>
    <mergeCell ref="A11:A13"/>
    <mergeCell ref="A5:A7"/>
    <mergeCell ref="A32:A34"/>
    <mergeCell ref="A65:A67"/>
    <mergeCell ref="A38:A40"/>
    <mergeCell ref="A41:A43"/>
    <mergeCell ref="A44:A46"/>
    <mergeCell ref="A47:A49"/>
    <mergeCell ref="A50:A52"/>
    <mergeCell ref="A53:A55"/>
    <mergeCell ref="A56:A58"/>
    <mergeCell ref="A59:A61"/>
    <mergeCell ref="A62:A64"/>
    <mergeCell ref="A35:A37"/>
  </mergeCells>
  <phoneticPr fontId="2"/>
  <pageMargins left="0.78740157480314965" right="0.78740157480314965" top="0.78740157480314965" bottom="0.78740157480314965" header="0" footer="0"/>
  <pageSetup paperSize="9" scale="77" orientation="portrait" r:id="rId3"/>
  <headerFooter alignWithMargins="0"/>
  <rowBreaks count="3" manualBreakCount="3">
    <brk id="21389" min="175" max="39553" man="1"/>
    <brk id="22285" min="171" max="43765" man="1"/>
    <brk id="23273" min="167" max="4480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showGridLines="0" view="pageBreakPreview" zoomScale="75" zoomScaleNormal="25" zoomScaleSheetLayoutView="75" workbookViewId="0">
      <pane xSplit="2" ySplit="10" topLeftCell="H11" activePane="bottomRight" state="frozen"/>
      <selection pane="topRight" activeCell="C1" sqref="C1"/>
      <selection pane="bottomLeft" activeCell="A11" sqref="A11"/>
      <selection pane="bottomRight"/>
    </sheetView>
  </sheetViews>
  <sheetFormatPr defaultColWidth="9" defaultRowHeight="13" x14ac:dyDescent="0.2"/>
  <cols>
    <col min="1" max="1" width="11.26953125" style="90" customWidth="1"/>
    <col min="2" max="2" width="7.08984375" style="146" customWidth="1"/>
    <col min="3" max="5" width="8.08984375" style="85" customWidth="1"/>
    <col min="6" max="16" width="8" style="85" customWidth="1"/>
    <col min="17" max="18" width="8" style="110" customWidth="1"/>
    <col min="19" max="16384" width="9" style="85"/>
  </cols>
  <sheetData>
    <row r="1" spans="1:20" ht="18" customHeight="1" x14ac:dyDescent="0.2">
      <c r="A1" s="172" t="s">
        <v>312</v>
      </c>
      <c r="D1" s="146"/>
      <c r="E1" s="146"/>
      <c r="N1" s="89"/>
      <c r="O1" s="89"/>
      <c r="P1" s="89"/>
      <c r="Q1" s="569" t="s">
        <v>447</v>
      </c>
      <c r="R1" s="569"/>
    </row>
    <row r="2" spans="1:20" ht="14.25" customHeight="1" x14ac:dyDescent="0.2">
      <c r="A2" s="217"/>
      <c r="B2" s="584"/>
      <c r="C2" s="588" t="s">
        <v>222</v>
      </c>
      <c r="D2" s="229"/>
      <c r="E2" s="229"/>
      <c r="F2" s="588" t="s">
        <v>248</v>
      </c>
      <c r="G2" s="229"/>
      <c r="H2" s="229"/>
      <c r="I2" s="588" t="s">
        <v>215</v>
      </c>
      <c r="J2" s="229"/>
      <c r="K2" s="229"/>
      <c r="L2" s="582" t="s">
        <v>415</v>
      </c>
      <c r="M2" s="578" t="s">
        <v>416</v>
      </c>
      <c r="N2" s="229"/>
      <c r="O2" s="578" t="s">
        <v>414</v>
      </c>
      <c r="P2" s="230"/>
      <c r="Q2" s="581" t="s">
        <v>287</v>
      </c>
      <c r="R2" s="520"/>
      <c r="S2" s="218"/>
      <c r="T2" s="89"/>
    </row>
    <row r="3" spans="1:20" s="144" customFormat="1" ht="15" customHeight="1" x14ac:dyDescent="0.2">
      <c r="A3" s="177"/>
      <c r="B3" s="585"/>
      <c r="C3" s="579"/>
      <c r="D3" s="586" t="s">
        <v>223</v>
      </c>
      <c r="E3" s="581"/>
      <c r="F3" s="579"/>
      <c r="G3" s="586" t="s">
        <v>223</v>
      </c>
      <c r="H3" s="587"/>
      <c r="I3" s="579"/>
      <c r="J3" s="570" t="s">
        <v>288</v>
      </c>
      <c r="K3" s="571"/>
      <c r="L3" s="577"/>
      <c r="M3" s="579"/>
      <c r="N3" s="572" t="s">
        <v>420</v>
      </c>
      <c r="O3" s="579"/>
      <c r="P3" s="582" t="s">
        <v>413</v>
      </c>
      <c r="Q3" s="574" t="s">
        <v>289</v>
      </c>
      <c r="R3" s="576" t="s">
        <v>290</v>
      </c>
      <c r="S3" s="221"/>
      <c r="T3" s="143"/>
    </row>
    <row r="4" spans="1:20" s="144" customFormat="1" ht="124.5" customHeight="1" x14ac:dyDescent="0.2">
      <c r="A4" s="178"/>
      <c r="B4" s="145"/>
      <c r="C4" s="580"/>
      <c r="D4" s="231" t="s">
        <v>417</v>
      </c>
      <c r="E4" s="231" t="s">
        <v>418</v>
      </c>
      <c r="F4" s="580"/>
      <c r="G4" s="231" t="s">
        <v>419</v>
      </c>
      <c r="H4" s="231" t="s">
        <v>410</v>
      </c>
      <c r="I4" s="580"/>
      <c r="J4" s="231" t="s">
        <v>412</v>
      </c>
      <c r="K4" s="231" t="s">
        <v>411</v>
      </c>
      <c r="L4" s="577"/>
      <c r="M4" s="579"/>
      <c r="N4" s="573"/>
      <c r="O4" s="580"/>
      <c r="P4" s="583"/>
      <c r="Q4" s="575"/>
      <c r="R4" s="577"/>
      <c r="S4" s="221"/>
      <c r="T4" s="143"/>
    </row>
    <row r="5" spans="1:20" s="110" customFormat="1" ht="16.5" customHeight="1" x14ac:dyDescent="0.2">
      <c r="A5" s="566" t="s">
        <v>212</v>
      </c>
      <c r="B5" s="271" t="s">
        <v>1</v>
      </c>
      <c r="C5" s="250">
        <v>2237</v>
      </c>
      <c r="D5" s="250">
        <v>206</v>
      </c>
      <c r="E5" s="250">
        <v>395</v>
      </c>
      <c r="F5" s="250">
        <v>2243</v>
      </c>
      <c r="G5" s="250">
        <v>425</v>
      </c>
      <c r="H5" s="250">
        <v>531</v>
      </c>
      <c r="I5" s="250">
        <v>2237</v>
      </c>
      <c r="J5" s="250">
        <v>687</v>
      </c>
      <c r="K5" s="250">
        <v>163</v>
      </c>
      <c r="L5" s="250">
        <v>195</v>
      </c>
      <c r="M5" s="250">
        <v>435</v>
      </c>
      <c r="N5" s="250">
        <v>41</v>
      </c>
      <c r="O5" s="250">
        <v>290</v>
      </c>
      <c r="P5" s="250">
        <v>158</v>
      </c>
      <c r="Q5" s="250">
        <v>1583</v>
      </c>
      <c r="R5" s="250">
        <v>624</v>
      </c>
      <c r="S5" s="112"/>
    </row>
    <row r="6" spans="1:20" s="110" customFormat="1" ht="16.5" customHeight="1" x14ac:dyDescent="0.2">
      <c r="A6" s="567"/>
      <c r="B6" s="211" t="s">
        <v>229</v>
      </c>
      <c r="C6" s="254">
        <v>828</v>
      </c>
      <c r="D6" s="254">
        <v>74</v>
      </c>
      <c r="E6" s="254">
        <v>163</v>
      </c>
      <c r="F6" s="254">
        <v>829</v>
      </c>
      <c r="G6" s="254">
        <v>152</v>
      </c>
      <c r="H6" s="254">
        <v>194</v>
      </c>
      <c r="I6" s="254">
        <v>829</v>
      </c>
      <c r="J6" s="254">
        <v>249</v>
      </c>
      <c r="K6" s="254">
        <v>79</v>
      </c>
      <c r="L6" s="254">
        <v>71</v>
      </c>
      <c r="M6" s="254">
        <v>223</v>
      </c>
      <c r="N6" s="254">
        <v>29</v>
      </c>
      <c r="O6" s="254">
        <v>118</v>
      </c>
      <c r="P6" s="254">
        <v>69</v>
      </c>
      <c r="Q6" s="254">
        <v>509</v>
      </c>
      <c r="R6" s="254">
        <v>310</v>
      </c>
      <c r="S6" s="112"/>
    </row>
    <row r="7" spans="1:20" s="110" customFormat="1" ht="16.5" customHeight="1" x14ac:dyDescent="0.2">
      <c r="A7" s="568"/>
      <c r="B7" s="207" t="s">
        <v>230</v>
      </c>
      <c r="C7" s="252">
        <v>1409</v>
      </c>
      <c r="D7" s="252">
        <v>132</v>
      </c>
      <c r="E7" s="252">
        <v>232</v>
      </c>
      <c r="F7" s="252">
        <v>1414</v>
      </c>
      <c r="G7" s="252">
        <v>273</v>
      </c>
      <c r="H7" s="252">
        <v>337</v>
      </c>
      <c r="I7" s="252">
        <v>1408</v>
      </c>
      <c r="J7" s="252">
        <v>438</v>
      </c>
      <c r="K7" s="252">
        <v>84</v>
      </c>
      <c r="L7" s="252">
        <v>124</v>
      </c>
      <c r="M7" s="252">
        <v>212</v>
      </c>
      <c r="N7" s="252">
        <v>12</v>
      </c>
      <c r="O7" s="252">
        <v>172</v>
      </c>
      <c r="P7" s="252">
        <v>89</v>
      </c>
      <c r="Q7" s="252">
        <v>1074</v>
      </c>
      <c r="R7" s="252">
        <v>314</v>
      </c>
      <c r="S7" s="112"/>
    </row>
    <row r="8" spans="1:20" s="121" customFormat="1" ht="16.5" customHeight="1" x14ac:dyDescent="0.2">
      <c r="A8" s="563" t="s">
        <v>388</v>
      </c>
      <c r="B8" s="447" t="s">
        <v>1</v>
      </c>
      <c r="C8" s="448">
        <f>IF(SUM(C9:C10)=0,"-",(SUM(C9:C10)))</f>
        <v>223</v>
      </c>
      <c r="D8" s="448">
        <f t="shared" ref="D8:R8" si="0">IF(SUM(D9:D10)=0,"-",(SUM(D9:D10)))</f>
        <v>18</v>
      </c>
      <c r="E8" s="448">
        <f t="shared" si="0"/>
        <v>49</v>
      </c>
      <c r="F8" s="448">
        <f t="shared" si="0"/>
        <v>226</v>
      </c>
      <c r="G8" s="448">
        <f t="shared" si="0"/>
        <v>47</v>
      </c>
      <c r="H8" s="448">
        <f t="shared" si="0"/>
        <v>78</v>
      </c>
      <c r="I8" s="448">
        <f t="shared" si="0"/>
        <v>227</v>
      </c>
      <c r="J8" s="448">
        <f t="shared" si="0"/>
        <v>80</v>
      </c>
      <c r="K8" s="448">
        <f t="shared" si="0"/>
        <v>43</v>
      </c>
      <c r="L8" s="448">
        <f t="shared" si="0"/>
        <v>15</v>
      </c>
      <c r="M8" s="448">
        <f t="shared" si="0"/>
        <v>33</v>
      </c>
      <c r="N8" s="448">
        <f t="shared" si="0"/>
        <v>14</v>
      </c>
      <c r="O8" s="448">
        <f t="shared" si="0"/>
        <v>14</v>
      </c>
      <c r="P8" s="448">
        <f t="shared" si="0"/>
        <v>14</v>
      </c>
      <c r="Q8" s="448">
        <f t="shared" si="0"/>
        <v>163</v>
      </c>
      <c r="R8" s="448">
        <f t="shared" si="0"/>
        <v>61</v>
      </c>
      <c r="S8" s="123"/>
    </row>
    <row r="9" spans="1:20" s="121" customFormat="1" ht="16.5" customHeight="1" x14ac:dyDescent="0.2">
      <c r="A9" s="564"/>
      <c r="B9" s="449" t="s">
        <v>229</v>
      </c>
      <c r="C9" s="450">
        <f>IF(SUM(C12,C15,C18,C21,C24,C27,C30,C33,C36,C39,C42,C45,C48,C51,C54,C57,C60,C63,C66,)=0,"-",(SUM(C12,C15,C18,C21,C24,C27,C30,C33,C36,C39,C42,C45,C48,C51,C54,C57,C60,C63,C66,)))</f>
        <v>78</v>
      </c>
      <c r="D9" s="450">
        <f t="shared" ref="D9:K9" si="1">IF(SUM(D12,D15,D18,D21,D24,D27,D30,D33,D36,D39,D42,D45,D48,D51,D54,D57,D60,D63,D66,)=0,"-",(SUM(D12,D15,D18,D21,D24,D27,D30,D33,D36,D39,D42,D45,D48,D51,D54,D57,D60,D63,D66,)))</f>
        <v>3</v>
      </c>
      <c r="E9" s="450">
        <f t="shared" si="1"/>
        <v>18</v>
      </c>
      <c r="F9" s="450">
        <f t="shared" si="1"/>
        <v>80</v>
      </c>
      <c r="G9" s="450">
        <f t="shared" si="1"/>
        <v>15</v>
      </c>
      <c r="H9" s="450">
        <f t="shared" si="1"/>
        <v>24</v>
      </c>
      <c r="I9" s="450">
        <f t="shared" si="1"/>
        <v>82</v>
      </c>
      <c r="J9" s="450">
        <f t="shared" si="1"/>
        <v>29</v>
      </c>
      <c r="K9" s="450">
        <f t="shared" si="1"/>
        <v>20</v>
      </c>
      <c r="L9" s="450">
        <f>IF(SUM(L12,L15,L18,L21,L24,L27,L30,L33,L36,L39,L42,L45,L48,L51,L54,L57,L60,L63,L66,)=0,"-",(SUM(L12,L15,L18,L21,L24,L27,L30,L33,L36,L39,L42,L45,L48,L51,L54,L57,L60,L63,L66,)))</f>
        <v>9</v>
      </c>
      <c r="M9" s="450">
        <f t="shared" ref="M9:R9" si="2">IF(SUM(M12,M15,M18,M21,M24,M27,M30,M33,M36,M39,M42,M45,M48,M51,M54,M57,M60,M63,M66,)=0,"-",(SUM(M12,M15,M18,M21,M24,M27,M30,M33,M36,M39,M42,M45,M48,M51,M54,M57,M60,M63,M66,)))</f>
        <v>17</v>
      </c>
      <c r="N9" s="450">
        <f t="shared" si="2"/>
        <v>8</v>
      </c>
      <c r="O9" s="450">
        <f t="shared" si="2"/>
        <v>8</v>
      </c>
      <c r="P9" s="450">
        <f t="shared" si="2"/>
        <v>8</v>
      </c>
      <c r="Q9" s="450">
        <f t="shared" si="2"/>
        <v>51</v>
      </c>
      <c r="R9" s="450">
        <f t="shared" si="2"/>
        <v>27</v>
      </c>
      <c r="S9" s="123"/>
    </row>
    <row r="10" spans="1:20" s="121" customFormat="1" ht="16.5" customHeight="1" x14ac:dyDescent="0.2">
      <c r="A10" s="565"/>
      <c r="B10" s="451" t="s">
        <v>230</v>
      </c>
      <c r="C10" s="452">
        <f>IF(SUM(C13,C16,C19,C22,C25,C28,C31,C34,C37,C40,C43,C46,C49,C52,C55,C58,C61,C64,C67,)=0,"-",(SUM(C13,C16,C19,C22,C25,C28,C31,C34,C37,C40,C43,C46,C49,C52,C55,C58,C61,C64,C67,)))</f>
        <v>145</v>
      </c>
      <c r="D10" s="452">
        <f t="shared" ref="D10:K10" si="3">IF(SUM(D13,D16,D19,D22,D25,D28,D31,D34,D37,D40,D43,D46,D49,D52,D55,D58,D61,D64,D67,)=0,"-",(SUM(D13,D16,D19,D22,D25,D28,D31,D34,D37,D40,D43,D46,D49,D52,D55,D58,D61,D64,D67,)))</f>
        <v>15</v>
      </c>
      <c r="E10" s="452">
        <f t="shared" si="3"/>
        <v>31</v>
      </c>
      <c r="F10" s="452">
        <f t="shared" si="3"/>
        <v>146</v>
      </c>
      <c r="G10" s="452">
        <f t="shared" si="3"/>
        <v>32</v>
      </c>
      <c r="H10" s="452">
        <f t="shared" si="3"/>
        <v>54</v>
      </c>
      <c r="I10" s="452">
        <f t="shared" si="3"/>
        <v>145</v>
      </c>
      <c r="J10" s="452">
        <f t="shared" si="3"/>
        <v>51</v>
      </c>
      <c r="K10" s="452">
        <f t="shared" si="3"/>
        <v>23</v>
      </c>
      <c r="L10" s="452">
        <f>IF(SUM(L13,L16,L19,L22,L25,L28,L31,L34,L37,L40,L43,L46,L49,L52,L55,L58,L61,L64,L67,)=0,"-",(SUM(L13,L16,L19,L22,L25,L28,L31,L34,L37,L40,L43,L46,L49,L52,L55,L58,L61,L64,L67,)))</f>
        <v>6</v>
      </c>
      <c r="M10" s="452">
        <f t="shared" ref="M10:R10" si="4">IF(SUM(M13,M16,M19,M22,M25,M28,M31,M34,M37,M40,M43,M46,M49,M52,M55,M58,M61,M64,M67,)=0,"-",(SUM(M13,M16,M19,M22,M25,M28,M31,M34,M37,M40,M43,M46,M49,M52,M55,M58,M61,M64,M67,)))</f>
        <v>16</v>
      </c>
      <c r="N10" s="452">
        <f t="shared" si="4"/>
        <v>6</v>
      </c>
      <c r="O10" s="452">
        <f t="shared" si="4"/>
        <v>6</v>
      </c>
      <c r="P10" s="452">
        <f t="shared" si="4"/>
        <v>6</v>
      </c>
      <c r="Q10" s="452">
        <f t="shared" si="4"/>
        <v>112</v>
      </c>
      <c r="R10" s="452">
        <f t="shared" si="4"/>
        <v>34</v>
      </c>
      <c r="S10" s="123"/>
    </row>
    <row r="11" spans="1:20" s="110" customFormat="1" ht="16.5" customHeight="1" x14ac:dyDescent="0.2">
      <c r="A11" s="545" t="s">
        <v>370</v>
      </c>
      <c r="B11" s="281" t="s">
        <v>1</v>
      </c>
      <c r="C11" s="293">
        <f>IF(SUM(C12:C13)=0,"-",SUM(C12:C13))</f>
        <v>199</v>
      </c>
      <c r="D11" s="293">
        <f>IF(SUM(D12:D13)=0,"-",SUM(D12:D13))</f>
        <v>18</v>
      </c>
      <c r="E11" s="293">
        <f t="shared" ref="E11:R11" si="5">IF(SUM(E12:E13)=0,"-",SUM(E12:E13))</f>
        <v>48</v>
      </c>
      <c r="F11" s="293">
        <f t="shared" si="5"/>
        <v>199</v>
      </c>
      <c r="G11" s="293">
        <f t="shared" si="5"/>
        <v>46</v>
      </c>
      <c r="H11" s="293">
        <f t="shared" si="5"/>
        <v>74</v>
      </c>
      <c r="I11" s="293">
        <f t="shared" si="5"/>
        <v>199</v>
      </c>
      <c r="J11" s="293">
        <f t="shared" si="5"/>
        <v>75</v>
      </c>
      <c r="K11" s="293">
        <f t="shared" si="5"/>
        <v>42</v>
      </c>
      <c r="L11" s="293">
        <f t="shared" si="5"/>
        <v>4</v>
      </c>
      <c r="M11" s="293">
        <f t="shared" si="5"/>
        <v>22</v>
      </c>
      <c r="N11" s="293">
        <f t="shared" si="5"/>
        <v>14</v>
      </c>
      <c r="O11" s="293">
        <f t="shared" si="5"/>
        <v>3</v>
      </c>
      <c r="P11" s="293">
        <f t="shared" si="5"/>
        <v>3</v>
      </c>
      <c r="Q11" s="293">
        <f t="shared" si="5"/>
        <v>142</v>
      </c>
      <c r="R11" s="293">
        <f t="shared" si="5"/>
        <v>57</v>
      </c>
      <c r="S11" s="112"/>
    </row>
    <row r="12" spans="1:20" s="110" customFormat="1" ht="16.5" customHeight="1" x14ac:dyDescent="0.2">
      <c r="A12" s="546"/>
      <c r="B12" s="343" t="s">
        <v>229</v>
      </c>
      <c r="C12" s="214">
        <v>66</v>
      </c>
      <c r="D12" s="214">
        <v>3</v>
      </c>
      <c r="E12" s="214">
        <v>17</v>
      </c>
      <c r="F12" s="214">
        <v>66</v>
      </c>
      <c r="G12" s="214">
        <v>14</v>
      </c>
      <c r="H12" s="214">
        <v>21</v>
      </c>
      <c r="I12" s="214">
        <v>66</v>
      </c>
      <c r="J12" s="214">
        <v>24</v>
      </c>
      <c r="K12" s="214">
        <v>19</v>
      </c>
      <c r="L12" s="214">
        <v>3</v>
      </c>
      <c r="M12" s="214">
        <v>11</v>
      </c>
      <c r="N12" s="214">
        <v>8</v>
      </c>
      <c r="O12" s="214">
        <v>2</v>
      </c>
      <c r="P12" s="214">
        <v>2</v>
      </c>
      <c r="Q12" s="214">
        <v>40</v>
      </c>
      <c r="R12" s="214">
        <v>26</v>
      </c>
      <c r="S12" s="112"/>
    </row>
    <row r="13" spans="1:20" s="110" customFormat="1" ht="16.5" customHeight="1" x14ac:dyDescent="0.2">
      <c r="A13" s="547"/>
      <c r="B13" s="286" t="s">
        <v>230</v>
      </c>
      <c r="C13" s="210">
        <v>133</v>
      </c>
      <c r="D13" s="210">
        <v>15</v>
      </c>
      <c r="E13" s="210">
        <v>31</v>
      </c>
      <c r="F13" s="210">
        <v>133</v>
      </c>
      <c r="G13" s="210">
        <v>32</v>
      </c>
      <c r="H13" s="210">
        <v>53</v>
      </c>
      <c r="I13" s="210">
        <v>133</v>
      </c>
      <c r="J13" s="210">
        <v>51</v>
      </c>
      <c r="K13" s="210">
        <v>23</v>
      </c>
      <c r="L13" s="210">
        <v>1</v>
      </c>
      <c r="M13" s="210">
        <v>11</v>
      </c>
      <c r="N13" s="210">
        <v>6</v>
      </c>
      <c r="O13" s="210">
        <v>1</v>
      </c>
      <c r="P13" s="210">
        <v>1</v>
      </c>
      <c r="Q13" s="210">
        <v>102</v>
      </c>
      <c r="R13" s="210">
        <v>31</v>
      </c>
      <c r="S13" s="112"/>
    </row>
    <row r="14" spans="1:20" s="110" customFormat="1" ht="16.5" customHeight="1" x14ac:dyDescent="0.2">
      <c r="A14" s="545" t="s">
        <v>371</v>
      </c>
      <c r="B14" s="281" t="s">
        <v>1</v>
      </c>
      <c r="C14" s="293">
        <f>IF(SUM(C15:C16)=0,"-",SUM(C15:C16))</f>
        <v>10</v>
      </c>
      <c r="D14" s="293" t="str">
        <f>IF(SUM(D15:D16)=0,"-",SUM(D15:D16))</f>
        <v>-</v>
      </c>
      <c r="E14" s="293" t="str">
        <f t="shared" ref="E14:R14" si="6">IF(SUM(E15:E16)=0,"-",SUM(E15:E16))</f>
        <v>-</v>
      </c>
      <c r="F14" s="293">
        <f t="shared" si="6"/>
        <v>10</v>
      </c>
      <c r="G14" s="293" t="str">
        <f t="shared" si="6"/>
        <v>-</v>
      </c>
      <c r="H14" s="293" t="str">
        <f t="shared" si="6"/>
        <v>-</v>
      </c>
      <c r="I14" s="293">
        <f t="shared" si="6"/>
        <v>10</v>
      </c>
      <c r="J14" s="293" t="str">
        <f t="shared" si="6"/>
        <v>-</v>
      </c>
      <c r="K14" s="293" t="str">
        <f t="shared" si="6"/>
        <v>-</v>
      </c>
      <c r="L14" s="293">
        <f t="shared" si="6"/>
        <v>10</v>
      </c>
      <c r="M14" s="293">
        <f t="shared" si="6"/>
        <v>10</v>
      </c>
      <c r="N14" s="293" t="str">
        <f t="shared" si="6"/>
        <v>-</v>
      </c>
      <c r="O14" s="293">
        <f t="shared" si="6"/>
        <v>10</v>
      </c>
      <c r="P14" s="293">
        <f t="shared" si="6"/>
        <v>10</v>
      </c>
      <c r="Q14" s="293">
        <f t="shared" si="6"/>
        <v>10</v>
      </c>
      <c r="R14" s="293" t="str">
        <f t="shared" si="6"/>
        <v>-</v>
      </c>
      <c r="S14" s="112"/>
    </row>
    <row r="15" spans="1:20" s="110" customFormat="1" ht="16.5" customHeight="1" x14ac:dyDescent="0.2">
      <c r="A15" s="546"/>
      <c r="B15" s="343" t="s">
        <v>229</v>
      </c>
      <c r="C15" s="214">
        <v>5</v>
      </c>
      <c r="D15" s="214" t="s">
        <v>463</v>
      </c>
      <c r="E15" s="214" t="s">
        <v>463</v>
      </c>
      <c r="F15" s="214">
        <v>5</v>
      </c>
      <c r="G15" s="214" t="s">
        <v>463</v>
      </c>
      <c r="H15" s="214" t="s">
        <v>463</v>
      </c>
      <c r="I15" s="214">
        <v>5</v>
      </c>
      <c r="J15" s="214" t="s">
        <v>463</v>
      </c>
      <c r="K15" s="214" t="s">
        <v>463</v>
      </c>
      <c r="L15" s="214">
        <v>5</v>
      </c>
      <c r="M15" s="214">
        <v>5</v>
      </c>
      <c r="N15" s="214" t="s">
        <v>463</v>
      </c>
      <c r="O15" s="214">
        <v>5</v>
      </c>
      <c r="P15" s="214">
        <v>5</v>
      </c>
      <c r="Q15" s="214">
        <v>5</v>
      </c>
      <c r="R15" s="214" t="s">
        <v>463</v>
      </c>
      <c r="S15" s="112"/>
    </row>
    <row r="16" spans="1:20" s="110" customFormat="1" ht="16.5" customHeight="1" x14ac:dyDescent="0.2">
      <c r="A16" s="547"/>
      <c r="B16" s="286" t="s">
        <v>230</v>
      </c>
      <c r="C16" s="210">
        <v>5</v>
      </c>
      <c r="D16" s="210" t="s">
        <v>463</v>
      </c>
      <c r="E16" s="210" t="s">
        <v>463</v>
      </c>
      <c r="F16" s="210">
        <v>5</v>
      </c>
      <c r="G16" s="210" t="s">
        <v>463</v>
      </c>
      <c r="H16" s="210" t="s">
        <v>463</v>
      </c>
      <c r="I16" s="210">
        <v>5</v>
      </c>
      <c r="J16" s="210" t="s">
        <v>463</v>
      </c>
      <c r="K16" s="210" t="s">
        <v>463</v>
      </c>
      <c r="L16" s="210">
        <v>5</v>
      </c>
      <c r="M16" s="210">
        <v>5</v>
      </c>
      <c r="N16" s="210" t="s">
        <v>463</v>
      </c>
      <c r="O16" s="210">
        <v>5</v>
      </c>
      <c r="P16" s="210">
        <v>5</v>
      </c>
      <c r="Q16" s="210">
        <v>5</v>
      </c>
      <c r="R16" s="210" t="s">
        <v>463</v>
      </c>
      <c r="S16" s="112"/>
    </row>
    <row r="17" spans="1:19" s="110" customFormat="1" ht="16.5" customHeight="1" x14ac:dyDescent="0.2">
      <c r="A17" s="545" t="s">
        <v>372</v>
      </c>
      <c r="B17" s="281" t="s">
        <v>1</v>
      </c>
      <c r="C17" s="293" t="str">
        <f>IF(SUM(C18:C19)=0,"-",SUM(C18:C19))</f>
        <v>-</v>
      </c>
      <c r="D17" s="293" t="str">
        <f>IF(SUM(D18:D19)=0,"-",SUM(D18:D19))</f>
        <v>-</v>
      </c>
      <c r="E17" s="293" t="str">
        <f t="shared" ref="E17:R17" si="7">IF(SUM(E18:E19)=0,"-",SUM(E18:E19))</f>
        <v>-</v>
      </c>
      <c r="F17" s="293">
        <f t="shared" si="7"/>
        <v>1</v>
      </c>
      <c r="G17" s="293" t="str">
        <f t="shared" si="7"/>
        <v>-</v>
      </c>
      <c r="H17" s="293" t="str">
        <f t="shared" si="7"/>
        <v>-</v>
      </c>
      <c r="I17" s="293" t="str">
        <f t="shared" si="7"/>
        <v>-</v>
      </c>
      <c r="J17" s="293" t="str">
        <f t="shared" si="7"/>
        <v>-</v>
      </c>
      <c r="K17" s="293" t="str">
        <f t="shared" si="7"/>
        <v>-</v>
      </c>
      <c r="L17" s="293" t="str">
        <f t="shared" si="7"/>
        <v>-</v>
      </c>
      <c r="M17" s="293" t="str">
        <f t="shared" si="7"/>
        <v>-</v>
      </c>
      <c r="N17" s="293" t="str">
        <f t="shared" si="7"/>
        <v>-</v>
      </c>
      <c r="O17" s="293" t="str">
        <f t="shared" si="7"/>
        <v>-</v>
      </c>
      <c r="P17" s="293" t="str">
        <f t="shared" si="7"/>
        <v>-</v>
      </c>
      <c r="Q17" s="293">
        <f t="shared" si="7"/>
        <v>1</v>
      </c>
      <c r="R17" s="293" t="str">
        <f t="shared" si="7"/>
        <v>-</v>
      </c>
      <c r="S17" s="112"/>
    </row>
    <row r="18" spans="1:19" s="110" customFormat="1" ht="16.5" customHeight="1" x14ac:dyDescent="0.2">
      <c r="A18" s="546"/>
      <c r="B18" s="343" t="s">
        <v>229</v>
      </c>
      <c r="C18" s="214" t="s">
        <v>463</v>
      </c>
      <c r="D18" s="214" t="s">
        <v>463</v>
      </c>
      <c r="E18" s="214" t="s">
        <v>463</v>
      </c>
      <c r="F18" s="214" t="s">
        <v>463</v>
      </c>
      <c r="G18" s="214" t="s">
        <v>463</v>
      </c>
      <c r="H18" s="214" t="s">
        <v>463</v>
      </c>
      <c r="I18" s="214" t="s">
        <v>463</v>
      </c>
      <c r="J18" s="214" t="s">
        <v>463</v>
      </c>
      <c r="K18" s="214" t="s">
        <v>463</v>
      </c>
      <c r="L18" s="214" t="s">
        <v>463</v>
      </c>
      <c r="M18" s="214" t="s">
        <v>463</v>
      </c>
      <c r="N18" s="214" t="s">
        <v>463</v>
      </c>
      <c r="O18" s="214" t="s">
        <v>463</v>
      </c>
      <c r="P18" s="214" t="s">
        <v>463</v>
      </c>
      <c r="Q18" s="214" t="s">
        <v>463</v>
      </c>
      <c r="R18" s="214" t="s">
        <v>463</v>
      </c>
      <c r="S18" s="112"/>
    </row>
    <row r="19" spans="1:19" s="110" customFormat="1" ht="16.5" customHeight="1" x14ac:dyDescent="0.2">
      <c r="A19" s="547"/>
      <c r="B19" s="286" t="s">
        <v>230</v>
      </c>
      <c r="C19" s="210" t="s">
        <v>463</v>
      </c>
      <c r="D19" s="210" t="s">
        <v>463</v>
      </c>
      <c r="E19" s="210" t="s">
        <v>463</v>
      </c>
      <c r="F19" s="210">
        <v>1</v>
      </c>
      <c r="G19" s="210" t="s">
        <v>463</v>
      </c>
      <c r="H19" s="210" t="s">
        <v>463</v>
      </c>
      <c r="I19" s="210" t="s">
        <v>463</v>
      </c>
      <c r="J19" s="210" t="s">
        <v>463</v>
      </c>
      <c r="K19" s="210" t="s">
        <v>463</v>
      </c>
      <c r="L19" s="210" t="s">
        <v>463</v>
      </c>
      <c r="M19" s="210" t="s">
        <v>463</v>
      </c>
      <c r="N19" s="210" t="s">
        <v>463</v>
      </c>
      <c r="O19" s="210" t="s">
        <v>463</v>
      </c>
      <c r="P19" s="210" t="s">
        <v>463</v>
      </c>
      <c r="Q19" s="210">
        <v>1</v>
      </c>
      <c r="R19" s="210" t="s">
        <v>463</v>
      </c>
      <c r="S19" s="112"/>
    </row>
    <row r="20" spans="1:19" s="110" customFormat="1" ht="16.5" customHeight="1" x14ac:dyDescent="0.2">
      <c r="A20" s="545" t="s">
        <v>373</v>
      </c>
      <c r="B20" s="281" t="s">
        <v>1</v>
      </c>
      <c r="C20" s="293">
        <f>IF(SUM(C21:C22)=0,"-",SUM(C21:C22))</f>
        <v>3</v>
      </c>
      <c r="D20" s="293" t="str">
        <f>IF(SUM(D21:D22)=0,"-",SUM(D21:D22))</f>
        <v>-</v>
      </c>
      <c r="E20" s="293" t="str">
        <f t="shared" ref="E20:R20" si="8">IF(SUM(E21:E22)=0,"-",SUM(E21:E22))</f>
        <v>-</v>
      </c>
      <c r="F20" s="293">
        <f t="shared" si="8"/>
        <v>3</v>
      </c>
      <c r="G20" s="293" t="str">
        <f t="shared" si="8"/>
        <v>-</v>
      </c>
      <c r="H20" s="293" t="str">
        <f t="shared" si="8"/>
        <v>-</v>
      </c>
      <c r="I20" s="293">
        <f t="shared" si="8"/>
        <v>3</v>
      </c>
      <c r="J20" s="293" t="str">
        <f t="shared" si="8"/>
        <v>-</v>
      </c>
      <c r="K20" s="293" t="str">
        <f t="shared" si="8"/>
        <v>-</v>
      </c>
      <c r="L20" s="293" t="str">
        <f t="shared" si="8"/>
        <v>-</v>
      </c>
      <c r="M20" s="293" t="str">
        <f t="shared" si="8"/>
        <v>-</v>
      </c>
      <c r="N20" s="293" t="str">
        <f t="shared" si="8"/>
        <v>-</v>
      </c>
      <c r="O20" s="293" t="str">
        <f t="shared" si="8"/>
        <v>-</v>
      </c>
      <c r="P20" s="293" t="str">
        <f t="shared" si="8"/>
        <v>-</v>
      </c>
      <c r="Q20" s="293">
        <f t="shared" si="8"/>
        <v>2</v>
      </c>
      <c r="R20" s="293">
        <f t="shared" si="8"/>
        <v>1</v>
      </c>
      <c r="S20" s="112"/>
    </row>
    <row r="21" spans="1:19" s="110" customFormat="1" ht="16.5" customHeight="1" x14ac:dyDescent="0.2">
      <c r="A21" s="546"/>
      <c r="B21" s="343" t="s">
        <v>229</v>
      </c>
      <c r="C21" s="214" t="s">
        <v>463</v>
      </c>
      <c r="D21" s="214" t="s">
        <v>463</v>
      </c>
      <c r="E21" s="214" t="s">
        <v>463</v>
      </c>
      <c r="F21" s="214" t="s">
        <v>463</v>
      </c>
      <c r="G21" s="214" t="s">
        <v>463</v>
      </c>
      <c r="H21" s="214" t="s">
        <v>463</v>
      </c>
      <c r="I21" s="214" t="s">
        <v>463</v>
      </c>
      <c r="J21" s="214" t="s">
        <v>463</v>
      </c>
      <c r="K21" s="214" t="s">
        <v>463</v>
      </c>
      <c r="L21" s="214" t="s">
        <v>463</v>
      </c>
      <c r="M21" s="214" t="s">
        <v>463</v>
      </c>
      <c r="N21" s="214" t="s">
        <v>463</v>
      </c>
      <c r="O21" s="214" t="s">
        <v>463</v>
      </c>
      <c r="P21" s="214" t="s">
        <v>463</v>
      </c>
      <c r="Q21" s="214" t="s">
        <v>463</v>
      </c>
      <c r="R21" s="214" t="s">
        <v>463</v>
      </c>
      <c r="S21" s="112"/>
    </row>
    <row r="22" spans="1:19" s="110" customFormat="1" ht="16.5" customHeight="1" x14ac:dyDescent="0.2">
      <c r="A22" s="547"/>
      <c r="B22" s="286" t="s">
        <v>230</v>
      </c>
      <c r="C22" s="210">
        <v>3</v>
      </c>
      <c r="D22" s="210" t="s">
        <v>463</v>
      </c>
      <c r="E22" s="210" t="s">
        <v>463</v>
      </c>
      <c r="F22" s="210">
        <v>3</v>
      </c>
      <c r="G22" s="210" t="s">
        <v>463</v>
      </c>
      <c r="H22" s="210" t="s">
        <v>463</v>
      </c>
      <c r="I22" s="210">
        <v>3</v>
      </c>
      <c r="J22" s="210" t="s">
        <v>463</v>
      </c>
      <c r="K22" s="210" t="s">
        <v>463</v>
      </c>
      <c r="L22" s="210" t="s">
        <v>463</v>
      </c>
      <c r="M22" s="210" t="s">
        <v>463</v>
      </c>
      <c r="N22" s="210" t="s">
        <v>463</v>
      </c>
      <c r="O22" s="210" t="s">
        <v>463</v>
      </c>
      <c r="P22" s="210" t="s">
        <v>463</v>
      </c>
      <c r="Q22" s="210">
        <v>2</v>
      </c>
      <c r="R22" s="210">
        <v>1</v>
      </c>
      <c r="S22" s="112"/>
    </row>
    <row r="23" spans="1:19" s="110" customFormat="1" ht="16.5" customHeight="1" x14ac:dyDescent="0.2">
      <c r="A23" s="545" t="s">
        <v>374</v>
      </c>
      <c r="B23" s="281" t="s">
        <v>1</v>
      </c>
      <c r="C23" s="293" t="str">
        <f>IF(SUM(C24:C25)=0,"-",SUM(C24:C25))</f>
        <v>-</v>
      </c>
      <c r="D23" s="293" t="str">
        <f>IF(SUM(D24:D25)=0,"-",SUM(D24:D25))</f>
        <v>-</v>
      </c>
      <c r="E23" s="293" t="str">
        <f t="shared" ref="E23:R23" si="9">IF(SUM(E24:E25)=0,"-",SUM(E24:E25))</f>
        <v>-</v>
      </c>
      <c r="F23" s="293" t="str">
        <f t="shared" si="9"/>
        <v>-</v>
      </c>
      <c r="G23" s="293" t="str">
        <f t="shared" si="9"/>
        <v>-</v>
      </c>
      <c r="H23" s="293" t="str">
        <f t="shared" si="9"/>
        <v>-</v>
      </c>
      <c r="I23" s="293" t="str">
        <f t="shared" si="9"/>
        <v>-</v>
      </c>
      <c r="J23" s="293" t="str">
        <f t="shared" si="9"/>
        <v>-</v>
      </c>
      <c r="K23" s="293" t="str">
        <f t="shared" si="9"/>
        <v>-</v>
      </c>
      <c r="L23" s="293" t="str">
        <f t="shared" si="9"/>
        <v>-</v>
      </c>
      <c r="M23" s="293" t="str">
        <f t="shared" si="9"/>
        <v>-</v>
      </c>
      <c r="N23" s="293" t="str">
        <f t="shared" si="9"/>
        <v>-</v>
      </c>
      <c r="O23" s="293" t="str">
        <f t="shared" si="9"/>
        <v>-</v>
      </c>
      <c r="P23" s="293" t="str">
        <f t="shared" si="9"/>
        <v>-</v>
      </c>
      <c r="Q23" s="293" t="str">
        <f t="shared" si="9"/>
        <v>-</v>
      </c>
      <c r="R23" s="293" t="str">
        <f t="shared" si="9"/>
        <v>-</v>
      </c>
      <c r="S23" s="112"/>
    </row>
    <row r="24" spans="1:19" s="110" customFormat="1" ht="16.5" customHeight="1" x14ac:dyDescent="0.2">
      <c r="A24" s="546"/>
      <c r="B24" s="343" t="s">
        <v>229</v>
      </c>
      <c r="C24" s="214" t="s">
        <v>463</v>
      </c>
      <c r="D24" s="214" t="s">
        <v>463</v>
      </c>
      <c r="E24" s="214" t="s">
        <v>463</v>
      </c>
      <c r="F24" s="214" t="s">
        <v>463</v>
      </c>
      <c r="G24" s="214" t="s">
        <v>463</v>
      </c>
      <c r="H24" s="214" t="s">
        <v>463</v>
      </c>
      <c r="I24" s="214" t="s">
        <v>463</v>
      </c>
      <c r="J24" s="214" t="s">
        <v>463</v>
      </c>
      <c r="K24" s="214" t="s">
        <v>463</v>
      </c>
      <c r="L24" s="214" t="s">
        <v>463</v>
      </c>
      <c r="M24" s="214" t="s">
        <v>463</v>
      </c>
      <c r="N24" s="214" t="s">
        <v>463</v>
      </c>
      <c r="O24" s="214" t="s">
        <v>463</v>
      </c>
      <c r="P24" s="214" t="s">
        <v>463</v>
      </c>
      <c r="Q24" s="214" t="s">
        <v>463</v>
      </c>
      <c r="R24" s="214" t="s">
        <v>463</v>
      </c>
      <c r="S24" s="112"/>
    </row>
    <row r="25" spans="1:19" s="110" customFormat="1" ht="16.5" customHeight="1" x14ac:dyDescent="0.2">
      <c r="A25" s="547"/>
      <c r="B25" s="286" t="s">
        <v>230</v>
      </c>
      <c r="C25" s="210" t="s">
        <v>463</v>
      </c>
      <c r="D25" s="210" t="s">
        <v>463</v>
      </c>
      <c r="E25" s="210" t="s">
        <v>463</v>
      </c>
      <c r="F25" s="210" t="s">
        <v>463</v>
      </c>
      <c r="G25" s="210" t="s">
        <v>463</v>
      </c>
      <c r="H25" s="210" t="s">
        <v>463</v>
      </c>
      <c r="I25" s="210" t="s">
        <v>463</v>
      </c>
      <c r="J25" s="210" t="s">
        <v>463</v>
      </c>
      <c r="K25" s="210" t="s">
        <v>463</v>
      </c>
      <c r="L25" s="210" t="s">
        <v>463</v>
      </c>
      <c r="M25" s="210" t="s">
        <v>463</v>
      </c>
      <c r="N25" s="210" t="s">
        <v>463</v>
      </c>
      <c r="O25" s="210" t="s">
        <v>463</v>
      </c>
      <c r="P25" s="210" t="s">
        <v>463</v>
      </c>
      <c r="Q25" s="210" t="s">
        <v>463</v>
      </c>
      <c r="R25" s="210" t="s">
        <v>463</v>
      </c>
      <c r="S25" s="112"/>
    </row>
    <row r="26" spans="1:19" s="110" customFormat="1" ht="16.5" customHeight="1" x14ac:dyDescent="0.2">
      <c r="A26" s="545" t="s">
        <v>375</v>
      </c>
      <c r="B26" s="281" t="s">
        <v>1</v>
      </c>
      <c r="C26" s="293" t="str">
        <f>IF(SUM(C27:C28)=0,"-",SUM(C27:C28))</f>
        <v>-</v>
      </c>
      <c r="D26" s="293" t="str">
        <f>IF(SUM(D27:D28)=0,"-",SUM(D27:D28))</f>
        <v>-</v>
      </c>
      <c r="E26" s="293" t="str">
        <f t="shared" ref="E26:R26" si="10">IF(SUM(E27:E28)=0,"-",SUM(E27:E28))</f>
        <v>-</v>
      </c>
      <c r="F26" s="293" t="str">
        <f t="shared" si="10"/>
        <v>-</v>
      </c>
      <c r="G26" s="293" t="str">
        <f t="shared" si="10"/>
        <v>-</v>
      </c>
      <c r="H26" s="293" t="str">
        <f t="shared" si="10"/>
        <v>-</v>
      </c>
      <c r="I26" s="293" t="str">
        <f t="shared" si="10"/>
        <v>-</v>
      </c>
      <c r="J26" s="293" t="str">
        <f t="shared" si="10"/>
        <v>-</v>
      </c>
      <c r="K26" s="293" t="str">
        <f t="shared" si="10"/>
        <v>-</v>
      </c>
      <c r="L26" s="293" t="str">
        <f t="shared" si="10"/>
        <v>-</v>
      </c>
      <c r="M26" s="293" t="str">
        <f t="shared" si="10"/>
        <v>-</v>
      </c>
      <c r="N26" s="293" t="str">
        <f t="shared" si="10"/>
        <v>-</v>
      </c>
      <c r="O26" s="293" t="str">
        <f t="shared" si="10"/>
        <v>-</v>
      </c>
      <c r="P26" s="293" t="str">
        <f t="shared" si="10"/>
        <v>-</v>
      </c>
      <c r="Q26" s="293" t="str">
        <f t="shared" si="10"/>
        <v>-</v>
      </c>
      <c r="R26" s="293" t="str">
        <f t="shared" si="10"/>
        <v>-</v>
      </c>
      <c r="S26" s="112"/>
    </row>
    <row r="27" spans="1:19" s="110" customFormat="1" ht="16.5" customHeight="1" x14ac:dyDescent="0.2">
      <c r="A27" s="546"/>
      <c r="B27" s="343" t="s">
        <v>229</v>
      </c>
      <c r="C27" s="214" t="s">
        <v>463</v>
      </c>
      <c r="D27" s="214" t="s">
        <v>463</v>
      </c>
      <c r="E27" s="214" t="s">
        <v>463</v>
      </c>
      <c r="F27" s="214" t="s">
        <v>463</v>
      </c>
      <c r="G27" s="214" t="s">
        <v>463</v>
      </c>
      <c r="H27" s="214" t="s">
        <v>463</v>
      </c>
      <c r="I27" s="214" t="s">
        <v>463</v>
      </c>
      <c r="J27" s="214" t="s">
        <v>463</v>
      </c>
      <c r="K27" s="214" t="s">
        <v>463</v>
      </c>
      <c r="L27" s="214" t="s">
        <v>463</v>
      </c>
      <c r="M27" s="214" t="s">
        <v>463</v>
      </c>
      <c r="N27" s="214" t="s">
        <v>463</v>
      </c>
      <c r="O27" s="214" t="s">
        <v>463</v>
      </c>
      <c r="P27" s="214" t="s">
        <v>463</v>
      </c>
      <c r="Q27" s="214" t="s">
        <v>463</v>
      </c>
      <c r="R27" s="214" t="s">
        <v>463</v>
      </c>
      <c r="S27" s="112"/>
    </row>
    <row r="28" spans="1:19" s="110" customFormat="1" ht="16.5" customHeight="1" x14ac:dyDescent="0.2">
      <c r="A28" s="547"/>
      <c r="B28" s="286" t="s">
        <v>230</v>
      </c>
      <c r="C28" s="210" t="s">
        <v>463</v>
      </c>
      <c r="D28" s="210" t="s">
        <v>463</v>
      </c>
      <c r="E28" s="210" t="s">
        <v>463</v>
      </c>
      <c r="F28" s="210" t="s">
        <v>463</v>
      </c>
      <c r="G28" s="210" t="s">
        <v>463</v>
      </c>
      <c r="H28" s="210" t="s">
        <v>463</v>
      </c>
      <c r="I28" s="210" t="s">
        <v>463</v>
      </c>
      <c r="J28" s="210" t="s">
        <v>463</v>
      </c>
      <c r="K28" s="210" t="s">
        <v>463</v>
      </c>
      <c r="L28" s="210" t="s">
        <v>463</v>
      </c>
      <c r="M28" s="210" t="s">
        <v>463</v>
      </c>
      <c r="N28" s="210" t="s">
        <v>463</v>
      </c>
      <c r="O28" s="210" t="s">
        <v>463</v>
      </c>
      <c r="P28" s="210" t="s">
        <v>463</v>
      </c>
      <c r="Q28" s="210" t="s">
        <v>463</v>
      </c>
      <c r="R28" s="210" t="s">
        <v>463</v>
      </c>
      <c r="S28" s="112"/>
    </row>
    <row r="29" spans="1:19" s="110" customFormat="1" ht="16.5" customHeight="1" x14ac:dyDescent="0.2">
      <c r="A29" s="545" t="s">
        <v>376</v>
      </c>
      <c r="B29" s="281" t="s">
        <v>1</v>
      </c>
      <c r="C29" s="293">
        <f>IF(SUM(C30:C31)=0,"-",SUM(C30:C31))</f>
        <v>3</v>
      </c>
      <c r="D29" s="293" t="str">
        <f>IF(SUM(D30:D31)=0,"-",SUM(D30:D31))</f>
        <v>-</v>
      </c>
      <c r="E29" s="293" t="str">
        <f t="shared" ref="E29:R29" si="11">IF(SUM(E30:E31)=0,"-",SUM(E30:E31))</f>
        <v>-</v>
      </c>
      <c r="F29" s="293">
        <f t="shared" si="11"/>
        <v>3</v>
      </c>
      <c r="G29" s="293" t="str">
        <f t="shared" si="11"/>
        <v>-</v>
      </c>
      <c r="H29" s="293" t="str">
        <f t="shared" si="11"/>
        <v>-</v>
      </c>
      <c r="I29" s="293">
        <f t="shared" si="11"/>
        <v>3</v>
      </c>
      <c r="J29" s="293">
        <f t="shared" si="11"/>
        <v>1</v>
      </c>
      <c r="K29" s="293" t="str">
        <f t="shared" si="11"/>
        <v>-</v>
      </c>
      <c r="L29" s="293">
        <f t="shared" si="11"/>
        <v>1</v>
      </c>
      <c r="M29" s="293" t="str">
        <f t="shared" si="11"/>
        <v>-</v>
      </c>
      <c r="N29" s="293" t="str">
        <f t="shared" si="11"/>
        <v>-</v>
      </c>
      <c r="O29" s="293" t="str">
        <f t="shared" si="11"/>
        <v>-</v>
      </c>
      <c r="P29" s="293" t="str">
        <f t="shared" si="11"/>
        <v>-</v>
      </c>
      <c r="Q29" s="293">
        <f t="shared" si="11"/>
        <v>1</v>
      </c>
      <c r="R29" s="293">
        <f t="shared" si="11"/>
        <v>2</v>
      </c>
      <c r="S29" s="112"/>
    </row>
    <row r="30" spans="1:19" s="110" customFormat="1" ht="16.5" customHeight="1" x14ac:dyDescent="0.2">
      <c r="A30" s="546"/>
      <c r="B30" s="343" t="s">
        <v>229</v>
      </c>
      <c r="C30" s="214">
        <v>2</v>
      </c>
      <c r="D30" s="214" t="s">
        <v>463</v>
      </c>
      <c r="E30" s="214" t="s">
        <v>463</v>
      </c>
      <c r="F30" s="214">
        <v>2</v>
      </c>
      <c r="G30" s="214" t="s">
        <v>463</v>
      </c>
      <c r="H30" s="214" t="s">
        <v>463</v>
      </c>
      <c r="I30" s="214">
        <v>2</v>
      </c>
      <c r="J30" s="214">
        <v>1</v>
      </c>
      <c r="K30" s="214" t="s">
        <v>463</v>
      </c>
      <c r="L30" s="214">
        <v>1</v>
      </c>
      <c r="M30" s="214" t="s">
        <v>463</v>
      </c>
      <c r="N30" s="214" t="s">
        <v>463</v>
      </c>
      <c r="O30" s="214" t="s">
        <v>463</v>
      </c>
      <c r="P30" s="214" t="s">
        <v>463</v>
      </c>
      <c r="Q30" s="214">
        <v>1</v>
      </c>
      <c r="R30" s="214">
        <v>1</v>
      </c>
      <c r="S30" s="112"/>
    </row>
    <row r="31" spans="1:19" s="110" customFormat="1" ht="16.5" customHeight="1" x14ac:dyDescent="0.2">
      <c r="A31" s="547"/>
      <c r="B31" s="286" t="s">
        <v>230</v>
      </c>
      <c r="C31" s="210">
        <v>1</v>
      </c>
      <c r="D31" s="210" t="s">
        <v>463</v>
      </c>
      <c r="E31" s="210" t="s">
        <v>463</v>
      </c>
      <c r="F31" s="210">
        <v>1</v>
      </c>
      <c r="G31" s="210" t="s">
        <v>463</v>
      </c>
      <c r="H31" s="210" t="s">
        <v>463</v>
      </c>
      <c r="I31" s="210">
        <v>1</v>
      </c>
      <c r="J31" s="210" t="s">
        <v>463</v>
      </c>
      <c r="K31" s="210" t="s">
        <v>463</v>
      </c>
      <c r="L31" s="210" t="s">
        <v>463</v>
      </c>
      <c r="M31" s="210" t="s">
        <v>463</v>
      </c>
      <c r="N31" s="210" t="s">
        <v>463</v>
      </c>
      <c r="O31" s="210" t="s">
        <v>463</v>
      </c>
      <c r="P31" s="210" t="s">
        <v>463</v>
      </c>
      <c r="Q31" s="210" t="s">
        <v>463</v>
      </c>
      <c r="R31" s="210">
        <v>1</v>
      </c>
      <c r="S31" s="112"/>
    </row>
    <row r="32" spans="1:19" s="110" customFormat="1" ht="16.5" customHeight="1" x14ac:dyDescent="0.2">
      <c r="A32" s="545" t="s">
        <v>377</v>
      </c>
      <c r="B32" s="281" t="s">
        <v>1</v>
      </c>
      <c r="C32" s="293">
        <f>IF(SUM(C33:C34)=0,"-",SUM(C33:C34))</f>
        <v>4</v>
      </c>
      <c r="D32" s="293" t="str">
        <f>IF(SUM(D33:D34)=0,"-",SUM(D33:D34))</f>
        <v>-</v>
      </c>
      <c r="E32" s="293">
        <f t="shared" ref="E32:R32" si="12">IF(SUM(E33:E34)=0,"-",SUM(E33:E34))</f>
        <v>1</v>
      </c>
      <c r="F32" s="293">
        <f t="shared" si="12"/>
        <v>4</v>
      </c>
      <c r="G32" s="293" t="str">
        <f t="shared" si="12"/>
        <v>-</v>
      </c>
      <c r="H32" s="293">
        <f t="shared" si="12"/>
        <v>2</v>
      </c>
      <c r="I32" s="293">
        <f t="shared" si="12"/>
        <v>4</v>
      </c>
      <c r="J32" s="293" t="str">
        <f t="shared" si="12"/>
        <v>-</v>
      </c>
      <c r="K32" s="293">
        <f t="shared" si="12"/>
        <v>1</v>
      </c>
      <c r="L32" s="293" t="str">
        <f t="shared" si="12"/>
        <v>-</v>
      </c>
      <c r="M32" s="293" t="str">
        <f t="shared" si="12"/>
        <v>-</v>
      </c>
      <c r="N32" s="293" t="str">
        <f t="shared" si="12"/>
        <v>-</v>
      </c>
      <c r="O32" s="293" t="str">
        <f t="shared" si="12"/>
        <v>-</v>
      </c>
      <c r="P32" s="293" t="str">
        <f t="shared" si="12"/>
        <v>-</v>
      </c>
      <c r="Q32" s="293">
        <f t="shared" si="12"/>
        <v>3</v>
      </c>
      <c r="R32" s="293">
        <f t="shared" si="12"/>
        <v>1</v>
      </c>
      <c r="S32" s="112"/>
    </row>
    <row r="33" spans="1:28" s="110" customFormat="1" ht="16.5" customHeight="1" x14ac:dyDescent="0.2">
      <c r="A33" s="546"/>
      <c r="B33" s="343" t="s">
        <v>229</v>
      </c>
      <c r="C33" s="214">
        <v>2</v>
      </c>
      <c r="D33" s="214" t="s">
        <v>463</v>
      </c>
      <c r="E33" s="214">
        <v>1</v>
      </c>
      <c r="F33" s="214">
        <v>2</v>
      </c>
      <c r="G33" s="214" t="s">
        <v>463</v>
      </c>
      <c r="H33" s="214">
        <v>1</v>
      </c>
      <c r="I33" s="214">
        <v>2</v>
      </c>
      <c r="J33" s="214" t="s">
        <v>463</v>
      </c>
      <c r="K33" s="214">
        <v>1</v>
      </c>
      <c r="L33" s="214" t="s">
        <v>463</v>
      </c>
      <c r="M33" s="214" t="s">
        <v>463</v>
      </c>
      <c r="N33" s="214" t="s">
        <v>463</v>
      </c>
      <c r="O33" s="214" t="s">
        <v>463</v>
      </c>
      <c r="P33" s="214" t="s">
        <v>463</v>
      </c>
      <c r="Q33" s="214">
        <v>2</v>
      </c>
      <c r="R33" s="214" t="s">
        <v>463</v>
      </c>
      <c r="S33" s="112"/>
    </row>
    <row r="34" spans="1:28" s="110" customFormat="1" ht="16.5" customHeight="1" x14ac:dyDescent="0.2">
      <c r="A34" s="547"/>
      <c r="B34" s="286" t="s">
        <v>230</v>
      </c>
      <c r="C34" s="210">
        <v>2</v>
      </c>
      <c r="D34" s="210" t="s">
        <v>463</v>
      </c>
      <c r="E34" s="210" t="s">
        <v>463</v>
      </c>
      <c r="F34" s="210">
        <v>2</v>
      </c>
      <c r="G34" s="210" t="s">
        <v>463</v>
      </c>
      <c r="H34" s="210">
        <v>1</v>
      </c>
      <c r="I34" s="210">
        <v>2</v>
      </c>
      <c r="J34" s="210" t="s">
        <v>463</v>
      </c>
      <c r="K34" s="210" t="s">
        <v>463</v>
      </c>
      <c r="L34" s="210" t="s">
        <v>463</v>
      </c>
      <c r="M34" s="210" t="s">
        <v>463</v>
      </c>
      <c r="N34" s="210" t="s">
        <v>463</v>
      </c>
      <c r="O34" s="210" t="s">
        <v>463</v>
      </c>
      <c r="P34" s="210" t="s">
        <v>463</v>
      </c>
      <c r="Q34" s="210">
        <v>1</v>
      </c>
      <c r="R34" s="210">
        <v>1</v>
      </c>
      <c r="S34" s="112"/>
    </row>
    <row r="35" spans="1:28" s="110" customFormat="1" ht="16.5" customHeight="1" x14ac:dyDescent="0.2">
      <c r="A35" s="545" t="s">
        <v>389</v>
      </c>
      <c r="B35" s="281" t="s">
        <v>1</v>
      </c>
      <c r="C35" s="293" t="str">
        <f>IF(SUM(C36:C37)=0,"-",SUM(C36:C37))</f>
        <v>-</v>
      </c>
      <c r="D35" s="293" t="str">
        <f>IF(SUM(D36:D37)=0,"-",SUM(D36:D37))</f>
        <v>-</v>
      </c>
      <c r="E35" s="293" t="str">
        <f t="shared" ref="E35:R35" si="13">IF(SUM(E36:E37)=0,"-",SUM(E36:E37))</f>
        <v>-</v>
      </c>
      <c r="F35" s="293" t="str">
        <f t="shared" si="13"/>
        <v>-</v>
      </c>
      <c r="G35" s="293" t="str">
        <f t="shared" si="13"/>
        <v>-</v>
      </c>
      <c r="H35" s="293" t="str">
        <f t="shared" si="13"/>
        <v>-</v>
      </c>
      <c r="I35" s="293" t="str">
        <f t="shared" si="13"/>
        <v>-</v>
      </c>
      <c r="J35" s="293" t="str">
        <f t="shared" si="13"/>
        <v>-</v>
      </c>
      <c r="K35" s="293" t="str">
        <f t="shared" si="13"/>
        <v>-</v>
      </c>
      <c r="L35" s="293" t="str">
        <f t="shared" si="13"/>
        <v>-</v>
      </c>
      <c r="M35" s="293" t="str">
        <f t="shared" si="13"/>
        <v>-</v>
      </c>
      <c r="N35" s="293" t="str">
        <f t="shared" si="13"/>
        <v>-</v>
      </c>
      <c r="O35" s="293" t="str">
        <f t="shared" si="13"/>
        <v>-</v>
      </c>
      <c r="P35" s="293" t="str">
        <f t="shared" si="13"/>
        <v>-</v>
      </c>
      <c r="Q35" s="293" t="str">
        <f t="shared" si="13"/>
        <v>-</v>
      </c>
      <c r="R35" s="293" t="str">
        <f t="shared" si="13"/>
        <v>-</v>
      </c>
      <c r="S35" s="112"/>
    </row>
    <row r="36" spans="1:28" s="110" customFormat="1" ht="16.5" customHeight="1" x14ac:dyDescent="0.2">
      <c r="A36" s="546"/>
      <c r="B36" s="343" t="s">
        <v>229</v>
      </c>
      <c r="C36" s="214" t="s">
        <v>463</v>
      </c>
      <c r="D36" s="214" t="s">
        <v>463</v>
      </c>
      <c r="E36" s="214" t="s">
        <v>463</v>
      </c>
      <c r="F36" s="214" t="s">
        <v>463</v>
      </c>
      <c r="G36" s="214" t="s">
        <v>463</v>
      </c>
      <c r="H36" s="214" t="s">
        <v>463</v>
      </c>
      <c r="I36" s="214" t="s">
        <v>463</v>
      </c>
      <c r="J36" s="214" t="s">
        <v>463</v>
      </c>
      <c r="K36" s="214" t="s">
        <v>463</v>
      </c>
      <c r="L36" s="214" t="s">
        <v>463</v>
      </c>
      <c r="M36" s="214" t="s">
        <v>463</v>
      </c>
      <c r="N36" s="214" t="s">
        <v>463</v>
      </c>
      <c r="O36" s="214" t="s">
        <v>463</v>
      </c>
      <c r="P36" s="214" t="s">
        <v>463</v>
      </c>
      <c r="Q36" s="214" t="s">
        <v>463</v>
      </c>
      <c r="R36" s="214" t="s">
        <v>463</v>
      </c>
      <c r="S36" s="112"/>
    </row>
    <row r="37" spans="1:28" s="110" customFormat="1" ht="16.5" customHeight="1" x14ac:dyDescent="0.2">
      <c r="A37" s="547"/>
      <c r="B37" s="286" t="s">
        <v>230</v>
      </c>
      <c r="C37" s="210" t="s">
        <v>463</v>
      </c>
      <c r="D37" s="210" t="s">
        <v>463</v>
      </c>
      <c r="E37" s="210" t="s">
        <v>463</v>
      </c>
      <c r="F37" s="210" t="s">
        <v>463</v>
      </c>
      <c r="G37" s="210" t="s">
        <v>463</v>
      </c>
      <c r="H37" s="210" t="s">
        <v>463</v>
      </c>
      <c r="I37" s="210" t="s">
        <v>463</v>
      </c>
      <c r="J37" s="210" t="s">
        <v>463</v>
      </c>
      <c r="K37" s="210" t="s">
        <v>463</v>
      </c>
      <c r="L37" s="210" t="s">
        <v>463</v>
      </c>
      <c r="M37" s="210" t="s">
        <v>463</v>
      </c>
      <c r="N37" s="210" t="s">
        <v>463</v>
      </c>
      <c r="O37" s="210" t="s">
        <v>463</v>
      </c>
      <c r="P37" s="210" t="s">
        <v>463</v>
      </c>
      <c r="Q37" s="210" t="s">
        <v>463</v>
      </c>
      <c r="R37" s="210" t="s">
        <v>463</v>
      </c>
      <c r="S37" s="112"/>
    </row>
    <row r="38" spans="1:28" s="110" customFormat="1" ht="16.5" customHeight="1" x14ac:dyDescent="0.2">
      <c r="A38" s="545" t="s">
        <v>378</v>
      </c>
      <c r="B38" s="281" t="s">
        <v>1</v>
      </c>
      <c r="C38" s="293" t="str">
        <f>IF(SUM(C39:C40)=0,"-",SUM(C39:C40))</f>
        <v>-</v>
      </c>
      <c r="D38" s="293" t="str">
        <f>IF(SUM(D39:D40)=0,"-",SUM(D39:D40))</f>
        <v>-</v>
      </c>
      <c r="E38" s="293" t="str">
        <f t="shared" ref="E38:R38" si="14">IF(SUM(E39:E40)=0,"-",SUM(E39:E40))</f>
        <v>-</v>
      </c>
      <c r="F38" s="293" t="str">
        <f t="shared" si="14"/>
        <v>-</v>
      </c>
      <c r="G38" s="293" t="str">
        <f t="shared" si="14"/>
        <v>-</v>
      </c>
      <c r="H38" s="293" t="str">
        <f t="shared" si="14"/>
        <v>-</v>
      </c>
      <c r="I38" s="293" t="str">
        <f t="shared" si="14"/>
        <v>-</v>
      </c>
      <c r="J38" s="293" t="str">
        <f t="shared" si="14"/>
        <v>-</v>
      </c>
      <c r="K38" s="293" t="str">
        <f t="shared" si="14"/>
        <v>-</v>
      </c>
      <c r="L38" s="293" t="str">
        <f t="shared" si="14"/>
        <v>-</v>
      </c>
      <c r="M38" s="293" t="str">
        <f t="shared" si="14"/>
        <v>-</v>
      </c>
      <c r="N38" s="293" t="str">
        <f t="shared" si="14"/>
        <v>-</v>
      </c>
      <c r="O38" s="293" t="str">
        <f t="shared" si="14"/>
        <v>-</v>
      </c>
      <c r="P38" s="293" t="str">
        <f t="shared" si="14"/>
        <v>-</v>
      </c>
      <c r="Q38" s="293" t="str">
        <f t="shared" si="14"/>
        <v>-</v>
      </c>
      <c r="R38" s="293" t="str">
        <f t="shared" si="14"/>
        <v>-</v>
      </c>
      <c r="S38" s="112"/>
    </row>
    <row r="39" spans="1:28" s="110" customFormat="1" ht="16.5" customHeight="1" x14ac:dyDescent="0.2">
      <c r="A39" s="546"/>
      <c r="B39" s="343" t="s">
        <v>229</v>
      </c>
      <c r="C39" s="214" t="s">
        <v>463</v>
      </c>
      <c r="D39" s="214" t="s">
        <v>463</v>
      </c>
      <c r="E39" s="214" t="s">
        <v>463</v>
      </c>
      <c r="F39" s="214" t="s">
        <v>463</v>
      </c>
      <c r="G39" s="214" t="s">
        <v>463</v>
      </c>
      <c r="H39" s="214" t="s">
        <v>463</v>
      </c>
      <c r="I39" s="214" t="s">
        <v>463</v>
      </c>
      <c r="J39" s="214" t="s">
        <v>463</v>
      </c>
      <c r="K39" s="214" t="s">
        <v>463</v>
      </c>
      <c r="L39" s="214" t="s">
        <v>463</v>
      </c>
      <c r="M39" s="214" t="s">
        <v>463</v>
      </c>
      <c r="N39" s="214" t="s">
        <v>463</v>
      </c>
      <c r="O39" s="214" t="s">
        <v>463</v>
      </c>
      <c r="P39" s="214" t="s">
        <v>463</v>
      </c>
      <c r="Q39" s="214" t="s">
        <v>463</v>
      </c>
      <c r="R39" s="214" t="s">
        <v>463</v>
      </c>
      <c r="S39" s="112"/>
    </row>
    <row r="40" spans="1:28" s="110" customFormat="1" ht="16.5" customHeight="1" x14ac:dyDescent="0.2">
      <c r="A40" s="547"/>
      <c r="B40" s="286" t="s">
        <v>230</v>
      </c>
      <c r="C40" s="210" t="s">
        <v>463</v>
      </c>
      <c r="D40" s="210" t="s">
        <v>463</v>
      </c>
      <c r="E40" s="210" t="s">
        <v>463</v>
      </c>
      <c r="F40" s="210" t="s">
        <v>463</v>
      </c>
      <c r="G40" s="210" t="s">
        <v>463</v>
      </c>
      <c r="H40" s="210" t="s">
        <v>463</v>
      </c>
      <c r="I40" s="210" t="s">
        <v>463</v>
      </c>
      <c r="J40" s="210" t="s">
        <v>463</v>
      </c>
      <c r="K40" s="210" t="s">
        <v>463</v>
      </c>
      <c r="L40" s="210" t="s">
        <v>463</v>
      </c>
      <c r="M40" s="210" t="s">
        <v>463</v>
      </c>
      <c r="N40" s="210" t="s">
        <v>463</v>
      </c>
      <c r="O40" s="210" t="s">
        <v>463</v>
      </c>
      <c r="P40" s="210" t="s">
        <v>463</v>
      </c>
      <c r="Q40" s="210" t="s">
        <v>463</v>
      </c>
      <c r="R40" s="210" t="s">
        <v>463</v>
      </c>
      <c r="S40" s="112"/>
    </row>
    <row r="41" spans="1:28" s="110" customFormat="1" ht="16.5" customHeight="1" x14ac:dyDescent="0.2">
      <c r="A41" s="545" t="s">
        <v>379</v>
      </c>
      <c r="B41" s="281" t="s">
        <v>1</v>
      </c>
      <c r="C41" s="293" t="str">
        <f>IF(SUM(C42:C43)=0,"-",SUM(C42:C43))</f>
        <v>-</v>
      </c>
      <c r="D41" s="293" t="str">
        <f>IF(SUM(D42:D43)=0,"-",SUM(D42:D43))</f>
        <v>-</v>
      </c>
      <c r="E41" s="293" t="str">
        <f t="shared" ref="E41:R41" si="15">IF(SUM(E42:E43)=0,"-",SUM(E42:E43))</f>
        <v>-</v>
      </c>
      <c r="F41" s="293" t="str">
        <f t="shared" si="15"/>
        <v>-</v>
      </c>
      <c r="G41" s="293" t="str">
        <f t="shared" si="15"/>
        <v>-</v>
      </c>
      <c r="H41" s="293" t="str">
        <f t="shared" si="15"/>
        <v>-</v>
      </c>
      <c r="I41" s="293" t="str">
        <f t="shared" si="15"/>
        <v>-</v>
      </c>
      <c r="J41" s="293" t="str">
        <f t="shared" si="15"/>
        <v>-</v>
      </c>
      <c r="K41" s="293" t="str">
        <f t="shared" si="15"/>
        <v>-</v>
      </c>
      <c r="L41" s="293" t="str">
        <f t="shared" si="15"/>
        <v>-</v>
      </c>
      <c r="M41" s="293" t="str">
        <f t="shared" si="15"/>
        <v>-</v>
      </c>
      <c r="N41" s="293" t="str">
        <f t="shared" si="15"/>
        <v>-</v>
      </c>
      <c r="O41" s="293" t="str">
        <f t="shared" si="15"/>
        <v>-</v>
      </c>
      <c r="P41" s="293" t="str">
        <f t="shared" si="15"/>
        <v>-</v>
      </c>
      <c r="Q41" s="293" t="str">
        <f t="shared" si="15"/>
        <v>-</v>
      </c>
      <c r="R41" s="293" t="str">
        <f t="shared" si="15"/>
        <v>-</v>
      </c>
      <c r="S41" s="112"/>
    </row>
    <row r="42" spans="1:28" s="110" customFormat="1" ht="16.5" customHeight="1" x14ac:dyDescent="0.2">
      <c r="A42" s="546"/>
      <c r="B42" s="343" t="s">
        <v>229</v>
      </c>
      <c r="C42" s="214" t="s">
        <v>463</v>
      </c>
      <c r="D42" s="214" t="s">
        <v>463</v>
      </c>
      <c r="E42" s="214" t="s">
        <v>463</v>
      </c>
      <c r="F42" s="214" t="s">
        <v>463</v>
      </c>
      <c r="G42" s="214" t="s">
        <v>463</v>
      </c>
      <c r="H42" s="214" t="s">
        <v>463</v>
      </c>
      <c r="I42" s="214" t="s">
        <v>463</v>
      </c>
      <c r="J42" s="214" t="s">
        <v>463</v>
      </c>
      <c r="K42" s="214" t="s">
        <v>463</v>
      </c>
      <c r="L42" s="214" t="s">
        <v>463</v>
      </c>
      <c r="M42" s="214" t="s">
        <v>463</v>
      </c>
      <c r="N42" s="214" t="s">
        <v>463</v>
      </c>
      <c r="O42" s="214" t="s">
        <v>463</v>
      </c>
      <c r="P42" s="214" t="s">
        <v>463</v>
      </c>
      <c r="Q42" s="214" t="s">
        <v>463</v>
      </c>
      <c r="R42" s="214" t="s">
        <v>463</v>
      </c>
      <c r="S42" s="112"/>
    </row>
    <row r="43" spans="1:28" s="110" customFormat="1" ht="16.5" customHeight="1" x14ac:dyDescent="0.2">
      <c r="A43" s="547"/>
      <c r="B43" s="286" t="s">
        <v>230</v>
      </c>
      <c r="C43" s="210" t="s">
        <v>463</v>
      </c>
      <c r="D43" s="210" t="s">
        <v>463</v>
      </c>
      <c r="E43" s="210" t="s">
        <v>463</v>
      </c>
      <c r="F43" s="210" t="s">
        <v>463</v>
      </c>
      <c r="G43" s="210" t="s">
        <v>463</v>
      </c>
      <c r="H43" s="210" t="s">
        <v>463</v>
      </c>
      <c r="I43" s="210" t="s">
        <v>463</v>
      </c>
      <c r="J43" s="210" t="s">
        <v>463</v>
      </c>
      <c r="K43" s="210" t="s">
        <v>463</v>
      </c>
      <c r="L43" s="210" t="s">
        <v>463</v>
      </c>
      <c r="M43" s="210" t="s">
        <v>463</v>
      </c>
      <c r="N43" s="210" t="s">
        <v>463</v>
      </c>
      <c r="O43" s="210" t="s">
        <v>463</v>
      </c>
      <c r="P43" s="210" t="s">
        <v>463</v>
      </c>
      <c r="Q43" s="210" t="s">
        <v>463</v>
      </c>
      <c r="R43" s="210" t="s">
        <v>463</v>
      </c>
      <c r="S43" s="112"/>
    </row>
    <row r="44" spans="1:28" s="110" customFormat="1" ht="16.5" customHeight="1" x14ac:dyDescent="0.2">
      <c r="A44" s="545" t="s">
        <v>380</v>
      </c>
      <c r="B44" s="281" t="s">
        <v>1</v>
      </c>
      <c r="C44" s="293" t="str">
        <f>IF(SUM(C45:C46)=0,"-",SUM(C45:C46))</f>
        <v>-</v>
      </c>
      <c r="D44" s="293" t="str">
        <f>IF(SUM(D45:D46)=0,"-",SUM(D45:D46))</f>
        <v>-</v>
      </c>
      <c r="E44" s="293" t="str">
        <f t="shared" ref="E44:R44" si="16">IF(SUM(E45:E46)=0,"-",SUM(E45:E46))</f>
        <v>-</v>
      </c>
      <c r="F44" s="293">
        <f t="shared" si="16"/>
        <v>2</v>
      </c>
      <c r="G44" s="293">
        <f t="shared" si="16"/>
        <v>1</v>
      </c>
      <c r="H44" s="293">
        <f t="shared" si="16"/>
        <v>1</v>
      </c>
      <c r="I44" s="293">
        <f t="shared" si="16"/>
        <v>4</v>
      </c>
      <c r="J44" s="293">
        <f t="shared" si="16"/>
        <v>4</v>
      </c>
      <c r="K44" s="293" t="str">
        <f t="shared" si="16"/>
        <v>-</v>
      </c>
      <c r="L44" s="293" t="str">
        <f t="shared" si="16"/>
        <v>-</v>
      </c>
      <c r="M44" s="293">
        <f t="shared" si="16"/>
        <v>1</v>
      </c>
      <c r="N44" s="293" t="str">
        <f t="shared" si="16"/>
        <v>-</v>
      </c>
      <c r="O44" s="293">
        <f t="shared" si="16"/>
        <v>1</v>
      </c>
      <c r="P44" s="293">
        <f t="shared" si="16"/>
        <v>1</v>
      </c>
      <c r="Q44" s="293">
        <f t="shared" si="16"/>
        <v>3</v>
      </c>
      <c r="R44" s="293" t="str">
        <f t="shared" si="16"/>
        <v>-</v>
      </c>
      <c r="S44" s="112"/>
    </row>
    <row r="45" spans="1:28" s="110" customFormat="1" ht="16.5" customHeight="1" x14ac:dyDescent="0.2">
      <c r="A45" s="546"/>
      <c r="B45" s="343" t="s">
        <v>229</v>
      </c>
      <c r="C45" s="214" t="s">
        <v>463</v>
      </c>
      <c r="D45" s="214" t="s">
        <v>463</v>
      </c>
      <c r="E45" s="214" t="s">
        <v>463</v>
      </c>
      <c r="F45" s="214">
        <v>2</v>
      </c>
      <c r="G45" s="214">
        <v>1</v>
      </c>
      <c r="H45" s="214">
        <v>1</v>
      </c>
      <c r="I45" s="214">
        <v>4</v>
      </c>
      <c r="J45" s="214">
        <v>4</v>
      </c>
      <c r="K45" s="214" t="s">
        <v>463</v>
      </c>
      <c r="L45" s="214" t="s">
        <v>463</v>
      </c>
      <c r="M45" s="214">
        <v>1</v>
      </c>
      <c r="N45" s="214" t="s">
        <v>463</v>
      </c>
      <c r="O45" s="214">
        <v>1</v>
      </c>
      <c r="P45" s="214">
        <v>1</v>
      </c>
      <c r="Q45" s="214">
        <v>3</v>
      </c>
      <c r="R45" s="214" t="s">
        <v>463</v>
      </c>
      <c r="S45" s="225"/>
      <c r="T45" s="225"/>
      <c r="U45" s="226"/>
      <c r="V45" s="226"/>
      <c r="W45" s="225"/>
      <c r="X45" s="225"/>
      <c r="Y45" s="225"/>
      <c r="Z45" s="225"/>
      <c r="AA45" s="225"/>
      <c r="AB45" s="225"/>
    </row>
    <row r="46" spans="1:28" s="110" customFormat="1" ht="16.5" customHeight="1" x14ac:dyDescent="0.2">
      <c r="A46" s="547"/>
      <c r="B46" s="286" t="s">
        <v>230</v>
      </c>
      <c r="C46" s="210" t="s">
        <v>463</v>
      </c>
      <c r="D46" s="210" t="s">
        <v>463</v>
      </c>
      <c r="E46" s="210" t="s">
        <v>463</v>
      </c>
      <c r="F46" s="210" t="s">
        <v>463</v>
      </c>
      <c r="G46" s="210" t="s">
        <v>463</v>
      </c>
      <c r="H46" s="210" t="s">
        <v>463</v>
      </c>
      <c r="I46" s="210" t="s">
        <v>463</v>
      </c>
      <c r="J46" s="210" t="s">
        <v>463</v>
      </c>
      <c r="K46" s="210" t="s">
        <v>463</v>
      </c>
      <c r="L46" s="210" t="s">
        <v>463</v>
      </c>
      <c r="M46" s="210" t="s">
        <v>463</v>
      </c>
      <c r="N46" s="210" t="s">
        <v>463</v>
      </c>
      <c r="O46" s="210" t="s">
        <v>463</v>
      </c>
      <c r="P46" s="210" t="s">
        <v>463</v>
      </c>
      <c r="Q46" s="210" t="s">
        <v>463</v>
      </c>
      <c r="R46" s="210" t="s">
        <v>463</v>
      </c>
      <c r="S46" s="226"/>
      <c r="T46" s="226"/>
      <c r="U46" s="226"/>
      <c r="V46" s="225"/>
      <c r="W46" s="225"/>
      <c r="X46" s="225"/>
      <c r="Y46" s="225"/>
      <c r="Z46" s="225"/>
      <c r="AA46" s="225"/>
      <c r="AB46" s="225"/>
    </row>
    <row r="47" spans="1:28" s="110" customFormat="1" ht="16.5" customHeight="1" x14ac:dyDescent="0.2">
      <c r="A47" s="545" t="s">
        <v>381</v>
      </c>
      <c r="B47" s="281" t="s">
        <v>1</v>
      </c>
      <c r="C47" s="293" t="str">
        <f>IF(SUM(C48:C49)=0,"-",SUM(C48:C49))</f>
        <v>-</v>
      </c>
      <c r="D47" s="293" t="str">
        <f>IF(SUM(D48:D49)=0,"-",SUM(D48:D49))</f>
        <v>-</v>
      </c>
      <c r="E47" s="293" t="str">
        <f t="shared" ref="E47:R47" si="17">IF(SUM(E48:E49)=0,"-",SUM(E48:E49))</f>
        <v>-</v>
      </c>
      <c r="F47" s="293" t="str">
        <f t="shared" si="17"/>
        <v>-</v>
      </c>
      <c r="G47" s="293" t="str">
        <f t="shared" si="17"/>
        <v>-</v>
      </c>
      <c r="H47" s="293" t="str">
        <f t="shared" si="17"/>
        <v>-</v>
      </c>
      <c r="I47" s="293" t="str">
        <f t="shared" si="17"/>
        <v>-</v>
      </c>
      <c r="J47" s="293" t="str">
        <f t="shared" si="17"/>
        <v>-</v>
      </c>
      <c r="K47" s="293" t="str">
        <f t="shared" si="17"/>
        <v>-</v>
      </c>
      <c r="L47" s="293" t="str">
        <f t="shared" si="17"/>
        <v>-</v>
      </c>
      <c r="M47" s="293" t="str">
        <f t="shared" si="17"/>
        <v>-</v>
      </c>
      <c r="N47" s="293" t="str">
        <f t="shared" si="17"/>
        <v>-</v>
      </c>
      <c r="O47" s="293" t="str">
        <f t="shared" si="17"/>
        <v>-</v>
      </c>
      <c r="P47" s="293" t="str">
        <f t="shared" si="17"/>
        <v>-</v>
      </c>
      <c r="Q47" s="293" t="str">
        <f t="shared" si="17"/>
        <v>-</v>
      </c>
      <c r="R47" s="293" t="str">
        <f t="shared" si="17"/>
        <v>-</v>
      </c>
      <c r="S47" s="112"/>
    </row>
    <row r="48" spans="1:28" s="110" customFormat="1" ht="16.5" customHeight="1" x14ac:dyDescent="0.2">
      <c r="A48" s="546"/>
      <c r="B48" s="343" t="s">
        <v>229</v>
      </c>
      <c r="C48" s="214" t="s">
        <v>463</v>
      </c>
      <c r="D48" s="214" t="s">
        <v>463</v>
      </c>
      <c r="E48" s="214" t="s">
        <v>463</v>
      </c>
      <c r="F48" s="214" t="s">
        <v>463</v>
      </c>
      <c r="G48" s="214" t="s">
        <v>463</v>
      </c>
      <c r="H48" s="214" t="s">
        <v>463</v>
      </c>
      <c r="I48" s="214" t="s">
        <v>463</v>
      </c>
      <c r="J48" s="214" t="s">
        <v>463</v>
      </c>
      <c r="K48" s="214" t="s">
        <v>463</v>
      </c>
      <c r="L48" s="214" t="s">
        <v>463</v>
      </c>
      <c r="M48" s="214" t="s">
        <v>463</v>
      </c>
      <c r="N48" s="214" t="s">
        <v>463</v>
      </c>
      <c r="O48" s="214" t="s">
        <v>463</v>
      </c>
      <c r="P48" s="214" t="s">
        <v>463</v>
      </c>
      <c r="Q48" s="214" t="s">
        <v>463</v>
      </c>
      <c r="R48" s="214" t="s">
        <v>463</v>
      </c>
      <c r="S48" s="112"/>
    </row>
    <row r="49" spans="1:19" s="110" customFormat="1" ht="16.5" customHeight="1" x14ac:dyDescent="0.2">
      <c r="A49" s="547"/>
      <c r="B49" s="286" t="s">
        <v>230</v>
      </c>
      <c r="C49" s="210" t="s">
        <v>463</v>
      </c>
      <c r="D49" s="210" t="s">
        <v>463</v>
      </c>
      <c r="E49" s="210" t="s">
        <v>463</v>
      </c>
      <c r="F49" s="210" t="s">
        <v>463</v>
      </c>
      <c r="G49" s="210" t="s">
        <v>463</v>
      </c>
      <c r="H49" s="210" t="s">
        <v>463</v>
      </c>
      <c r="I49" s="210" t="s">
        <v>463</v>
      </c>
      <c r="J49" s="210" t="s">
        <v>463</v>
      </c>
      <c r="K49" s="210" t="s">
        <v>463</v>
      </c>
      <c r="L49" s="210" t="s">
        <v>463</v>
      </c>
      <c r="M49" s="210" t="s">
        <v>463</v>
      </c>
      <c r="N49" s="210" t="s">
        <v>463</v>
      </c>
      <c r="O49" s="210" t="s">
        <v>463</v>
      </c>
      <c r="P49" s="210" t="s">
        <v>463</v>
      </c>
      <c r="Q49" s="210" t="s">
        <v>463</v>
      </c>
      <c r="R49" s="210" t="s">
        <v>463</v>
      </c>
      <c r="S49" s="112"/>
    </row>
    <row r="50" spans="1:19" s="110" customFormat="1" ht="16.5" customHeight="1" x14ac:dyDescent="0.2">
      <c r="A50" s="545" t="s">
        <v>382</v>
      </c>
      <c r="B50" s="281" t="s">
        <v>1</v>
      </c>
      <c r="C50" s="293">
        <f>IF(SUM(C51:C52)=0,"-",SUM(C51:C52))</f>
        <v>3</v>
      </c>
      <c r="D50" s="293" t="str">
        <f>IF(SUM(D51:D52)=0,"-",SUM(D51:D52))</f>
        <v>-</v>
      </c>
      <c r="E50" s="293" t="str">
        <f t="shared" ref="E50:R50" si="18">IF(SUM(E51:E52)=0,"-",SUM(E51:E52))</f>
        <v>-</v>
      </c>
      <c r="F50" s="293">
        <f t="shared" si="18"/>
        <v>3</v>
      </c>
      <c r="G50" s="293" t="str">
        <f t="shared" si="18"/>
        <v>-</v>
      </c>
      <c r="H50" s="293">
        <f t="shared" si="18"/>
        <v>1</v>
      </c>
      <c r="I50" s="293">
        <f t="shared" si="18"/>
        <v>3</v>
      </c>
      <c r="J50" s="293" t="str">
        <f t="shared" si="18"/>
        <v>-</v>
      </c>
      <c r="K50" s="293" t="str">
        <f t="shared" si="18"/>
        <v>-</v>
      </c>
      <c r="L50" s="293" t="str">
        <f t="shared" si="18"/>
        <v>-</v>
      </c>
      <c r="M50" s="293" t="str">
        <f t="shared" si="18"/>
        <v>-</v>
      </c>
      <c r="N50" s="293" t="str">
        <f t="shared" si="18"/>
        <v>-</v>
      </c>
      <c r="O50" s="293" t="str">
        <f t="shared" si="18"/>
        <v>-</v>
      </c>
      <c r="P50" s="293" t="str">
        <f t="shared" si="18"/>
        <v>-</v>
      </c>
      <c r="Q50" s="293" t="str">
        <f t="shared" si="18"/>
        <v>-</v>
      </c>
      <c r="R50" s="293" t="str">
        <f t="shared" si="18"/>
        <v>-</v>
      </c>
      <c r="S50" s="112"/>
    </row>
    <row r="51" spans="1:19" s="110" customFormat="1" ht="16.5" customHeight="1" x14ac:dyDescent="0.2">
      <c r="A51" s="546"/>
      <c r="B51" s="343" t="s">
        <v>229</v>
      </c>
      <c r="C51" s="214">
        <v>3</v>
      </c>
      <c r="D51" s="214" t="s">
        <v>463</v>
      </c>
      <c r="E51" s="214" t="s">
        <v>463</v>
      </c>
      <c r="F51" s="214">
        <v>3</v>
      </c>
      <c r="G51" s="214" t="s">
        <v>463</v>
      </c>
      <c r="H51" s="214">
        <v>1</v>
      </c>
      <c r="I51" s="214">
        <v>3</v>
      </c>
      <c r="J51" s="214" t="s">
        <v>463</v>
      </c>
      <c r="K51" s="214" t="s">
        <v>463</v>
      </c>
      <c r="L51" s="214" t="s">
        <v>463</v>
      </c>
      <c r="M51" s="214" t="s">
        <v>463</v>
      </c>
      <c r="N51" s="214" t="s">
        <v>463</v>
      </c>
      <c r="O51" s="214" t="s">
        <v>463</v>
      </c>
      <c r="P51" s="214" t="s">
        <v>463</v>
      </c>
      <c r="Q51" s="214" t="s">
        <v>463</v>
      </c>
      <c r="R51" s="214" t="s">
        <v>463</v>
      </c>
      <c r="S51" s="112"/>
    </row>
    <row r="52" spans="1:19" s="110" customFormat="1" ht="16.5" customHeight="1" x14ac:dyDescent="0.2">
      <c r="A52" s="547"/>
      <c r="B52" s="286" t="s">
        <v>230</v>
      </c>
      <c r="C52" s="210" t="s">
        <v>463</v>
      </c>
      <c r="D52" s="210" t="s">
        <v>463</v>
      </c>
      <c r="E52" s="210" t="s">
        <v>463</v>
      </c>
      <c r="F52" s="210" t="s">
        <v>463</v>
      </c>
      <c r="G52" s="210" t="s">
        <v>463</v>
      </c>
      <c r="H52" s="210" t="s">
        <v>463</v>
      </c>
      <c r="I52" s="210" t="s">
        <v>463</v>
      </c>
      <c r="J52" s="210" t="s">
        <v>463</v>
      </c>
      <c r="K52" s="210" t="s">
        <v>463</v>
      </c>
      <c r="L52" s="210" t="s">
        <v>463</v>
      </c>
      <c r="M52" s="210" t="s">
        <v>463</v>
      </c>
      <c r="N52" s="210" t="s">
        <v>463</v>
      </c>
      <c r="O52" s="210" t="s">
        <v>463</v>
      </c>
      <c r="P52" s="210" t="s">
        <v>463</v>
      </c>
      <c r="Q52" s="210" t="s">
        <v>463</v>
      </c>
      <c r="R52" s="210" t="s">
        <v>463</v>
      </c>
      <c r="S52" s="112"/>
    </row>
    <row r="53" spans="1:19" s="110" customFormat="1" ht="16.5" customHeight="1" x14ac:dyDescent="0.2">
      <c r="A53" s="545" t="s">
        <v>383</v>
      </c>
      <c r="B53" s="281" t="s">
        <v>1</v>
      </c>
      <c r="C53" s="293" t="str">
        <f>IF(SUM(C54:C55)=0,"-",SUM(C54:C55))</f>
        <v>-</v>
      </c>
      <c r="D53" s="293" t="str">
        <f>IF(SUM(D54:D55)=0,"-",SUM(D54:D55))</f>
        <v>-</v>
      </c>
      <c r="E53" s="293" t="str">
        <f t="shared" ref="E53:R53" si="19">IF(SUM(E54:E55)=0,"-",SUM(E54:E55))</f>
        <v>-</v>
      </c>
      <c r="F53" s="293" t="str">
        <f t="shared" si="19"/>
        <v>-</v>
      </c>
      <c r="G53" s="293" t="str">
        <f t="shared" si="19"/>
        <v>-</v>
      </c>
      <c r="H53" s="293" t="str">
        <f t="shared" si="19"/>
        <v>-</v>
      </c>
      <c r="I53" s="293" t="str">
        <f t="shared" si="19"/>
        <v>-</v>
      </c>
      <c r="J53" s="293" t="str">
        <f t="shared" si="19"/>
        <v>-</v>
      </c>
      <c r="K53" s="293" t="str">
        <f t="shared" si="19"/>
        <v>-</v>
      </c>
      <c r="L53" s="293" t="str">
        <f t="shared" si="19"/>
        <v>-</v>
      </c>
      <c r="M53" s="293" t="str">
        <f t="shared" si="19"/>
        <v>-</v>
      </c>
      <c r="N53" s="293" t="str">
        <f t="shared" si="19"/>
        <v>-</v>
      </c>
      <c r="O53" s="293" t="str">
        <f t="shared" si="19"/>
        <v>-</v>
      </c>
      <c r="P53" s="293" t="str">
        <f t="shared" si="19"/>
        <v>-</v>
      </c>
      <c r="Q53" s="293" t="str">
        <f t="shared" si="19"/>
        <v>-</v>
      </c>
      <c r="R53" s="293" t="str">
        <f t="shared" si="19"/>
        <v>-</v>
      </c>
      <c r="S53" s="112"/>
    </row>
    <row r="54" spans="1:19" s="110" customFormat="1" ht="16.5" customHeight="1" x14ac:dyDescent="0.2">
      <c r="A54" s="546"/>
      <c r="B54" s="343" t="s">
        <v>229</v>
      </c>
      <c r="C54" s="214" t="s">
        <v>463</v>
      </c>
      <c r="D54" s="214" t="s">
        <v>463</v>
      </c>
      <c r="E54" s="214" t="s">
        <v>463</v>
      </c>
      <c r="F54" s="214" t="s">
        <v>463</v>
      </c>
      <c r="G54" s="214" t="s">
        <v>463</v>
      </c>
      <c r="H54" s="214" t="s">
        <v>463</v>
      </c>
      <c r="I54" s="214" t="s">
        <v>463</v>
      </c>
      <c r="J54" s="214" t="s">
        <v>463</v>
      </c>
      <c r="K54" s="214" t="s">
        <v>463</v>
      </c>
      <c r="L54" s="214" t="s">
        <v>463</v>
      </c>
      <c r="M54" s="214" t="s">
        <v>463</v>
      </c>
      <c r="N54" s="214" t="s">
        <v>463</v>
      </c>
      <c r="O54" s="214" t="s">
        <v>463</v>
      </c>
      <c r="P54" s="214" t="s">
        <v>463</v>
      </c>
      <c r="Q54" s="214" t="s">
        <v>463</v>
      </c>
      <c r="R54" s="214" t="s">
        <v>463</v>
      </c>
      <c r="S54" s="112"/>
    </row>
    <row r="55" spans="1:19" s="110" customFormat="1" ht="16.5" customHeight="1" x14ac:dyDescent="0.2">
      <c r="A55" s="547"/>
      <c r="B55" s="286" t="s">
        <v>230</v>
      </c>
      <c r="C55" s="210" t="s">
        <v>463</v>
      </c>
      <c r="D55" s="210" t="s">
        <v>463</v>
      </c>
      <c r="E55" s="210" t="s">
        <v>463</v>
      </c>
      <c r="F55" s="210" t="s">
        <v>463</v>
      </c>
      <c r="G55" s="210" t="s">
        <v>463</v>
      </c>
      <c r="H55" s="210" t="s">
        <v>463</v>
      </c>
      <c r="I55" s="210" t="s">
        <v>463</v>
      </c>
      <c r="J55" s="210" t="s">
        <v>463</v>
      </c>
      <c r="K55" s="210" t="s">
        <v>463</v>
      </c>
      <c r="L55" s="210" t="s">
        <v>463</v>
      </c>
      <c r="M55" s="210" t="s">
        <v>463</v>
      </c>
      <c r="N55" s="210" t="s">
        <v>463</v>
      </c>
      <c r="O55" s="210" t="s">
        <v>463</v>
      </c>
      <c r="P55" s="210" t="s">
        <v>463</v>
      </c>
      <c r="Q55" s="210" t="s">
        <v>463</v>
      </c>
      <c r="R55" s="210" t="s">
        <v>463</v>
      </c>
      <c r="S55" s="112"/>
    </row>
    <row r="56" spans="1:19" s="110" customFormat="1" ht="16.5" customHeight="1" x14ac:dyDescent="0.2">
      <c r="A56" s="545" t="s">
        <v>384</v>
      </c>
      <c r="B56" s="281" t="s">
        <v>1</v>
      </c>
      <c r="C56" s="293" t="str">
        <f>IF(SUM(C57:C58)=0,"-",SUM(C57:C58))</f>
        <v>-</v>
      </c>
      <c r="D56" s="293" t="str">
        <f>IF(SUM(D57:D58)=0,"-",SUM(D57:D58))</f>
        <v>-</v>
      </c>
      <c r="E56" s="293" t="str">
        <f t="shared" ref="E56:R56" si="20">IF(SUM(E57:E58)=0,"-",SUM(E57:E58))</f>
        <v>-</v>
      </c>
      <c r="F56" s="293" t="str">
        <f t="shared" si="20"/>
        <v>-</v>
      </c>
      <c r="G56" s="293" t="str">
        <f t="shared" si="20"/>
        <v>-</v>
      </c>
      <c r="H56" s="293" t="str">
        <f t="shared" si="20"/>
        <v>-</v>
      </c>
      <c r="I56" s="293" t="str">
        <f t="shared" si="20"/>
        <v>-</v>
      </c>
      <c r="J56" s="293" t="str">
        <f t="shared" si="20"/>
        <v>-</v>
      </c>
      <c r="K56" s="293" t="str">
        <f t="shared" si="20"/>
        <v>-</v>
      </c>
      <c r="L56" s="293" t="str">
        <f t="shared" si="20"/>
        <v>-</v>
      </c>
      <c r="M56" s="293" t="str">
        <f t="shared" si="20"/>
        <v>-</v>
      </c>
      <c r="N56" s="293" t="str">
        <f t="shared" si="20"/>
        <v>-</v>
      </c>
      <c r="O56" s="293" t="str">
        <f t="shared" si="20"/>
        <v>-</v>
      </c>
      <c r="P56" s="293" t="str">
        <f t="shared" si="20"/>
        <v>-</v>
      </c>
      <c r="Q56" s="293" t="str">
        <f t="shared" si="20"/>
        <v>-</v>
      </c>
      <c r="R56" s="293" t="str">
        <f t="shared" si="20"/>
        <v>-</v>
      </c>
      <c r="S56" s="112"/>
    </row>
    <row r="57" spans="1:19" s="110" customFormat="1" ht="16.5" customHeight="1" x14ac:dyDescent="0.2">
      <c r="A57" s="546"/>
      <c r="B57" s="343" t="s">
        <v>229</v>
      </c>
      <c r="C57" s="214" t="s">
        <v>463</v>
      </c>
      <c r="D57" s="214" t="s">
        <v>463</v>
      </c>
      <c r="E57" s="214" t="s">
        <v>463</v>
      </c>
      <c r="F57" s="214" t="s">
        <v>463</v>
      </c>
      <c r="G57" s="214" t="s">
        <v>463</v>
      </c>
      <c r="H57" s="214" t="s">
        <v>463</v>
      </c>
      <c r="I57" s="214" t="s">
        <v>463</v>
      </c>
      <c r="J57" s="214" t="s">
        <v>463</v>
      </c>
      <c r="K57" s="214" t="s">
        <v>463</v>
      </c>
      <c r="L57" s="214" t="s">
        <v>463</v>
      </c>
      <c r="M57" s="214" t="s">
        <v>463</v>
      </c>
      <c r="N57" s="214" t="s">
        <v>463</v>
      </c>
      <c r="O57" s="214" t="s">
        <v>463</v>
      </c>
      <c r="P57" s="214" t="s">
        <v>463</v>
      </c>
      <c r="Q57" s="214" t="s">
        <v>463</v>
      </c>
      <c r="R57" s="214" t="s">
        <v>463</v>
      </c>
      <c r="S57" s="112"/>
    </row>
    <row r="58" spans="1:19" s="110" customFormat="1" ht="16.5" customHeight="1" x14ac:dyDescent="0.2">
      <c r="A58" s="547"/>
      <c r="B58" s="286" t="s">
        <v>230</v>
      </c>
      <c r="C58" s="210" t="s">
        <v>463</v>
      </c>
      <c r="D58" s="210" t="s">
        <v>463</v>
      </c>
      <c r="E58" s="210" t="s">
        <v>463</v>
      </c>
      <c r="F58" s="210" t="s">
        <v>463</v>
      </c>
      <c r="G58" s="210" t="s">
        <v>463</v>
      </c>
      <c r="H58" s="210" t="s">
        <v>463</v>
      </c>
      <c r="I58" s="210" t="s">
        <v>463</v>
      </c>
      <c r="J58" s="210" t="s">
        <v>463</v>
      </c>
      <c r="K58" s="210" t="s">
        <v>463</v>
      </c>
      <c r="L58" s="210" t="s">
        <v>463</v>
      </c>
      <c r="M58" s="210" t="s">
        <v>463</v>
      </c>
      <c r="N58" s="210" t="s">
        <v>463</v>
      </c>
      <c r="O58" s="210" t="s">
        <v>463</v>
      </c>
      <c r="P58" s="210" t="s">
        <v>463</v>
      </c>
      <c r="Q58" s="210" t="s">
        <v>463</v>
      </c>
      <c r="R58" s="210" t="s">
        <v>463</v>
      </c>
      <c r="S58" s="112"/>
    </row>
    <row r="59" spans="1:19" s="110" customFormat="1" ht="16.5" customHeight="1" x14ac:dyDescent="0.2">
      <c r="A59" s="545" t="s">
        <v>385</v>
      </c>
      <c r="B59" s="281" t="s">
        <v>1</v>
      </c>
      <c r="C59" s="293" t="str">
        <f>IF(SUM(C60:C61)=0,"-",SUM(C60:C61))</f>
        <v>-</v>
      </c>
      <c r="D59" s="293" t="str">
        <f>IF(SUM(D60:D61)=0,"-",SUM(D60:D61))</f>
        <v>-</v>
      </c>
      <c r="E59" s="293" t="str">
        <f t="shared" ref="E59:R59" si="21">IF(SUM(E60:E61)=0,"-",SUM(E60:E61))</f>
        <v>-</v>
      </c>
      <c r="F59" s="293" t="str">
        <f t="shared" si="21"/>
        <v>-</v>
      </c>
      <c r="G59" s="293" t="str">
        <f t="shared" si="21"/>
        <v>-</v>
      </c>
      <c r="H59" s="293" t="str">
        <f t="shared" si="21"/>
        <v>-</v>
      </c>
      <c r="I59" s="293" t="str">
        <f t="shared" si="21"/>
        <v>-</v>
      </c>
      <c r="J59" s="293" t="str">
        <f t="shared" si="21"/>
        <v>-</v>
      </c>
      <c r="K59" s="293" t="str">
        <f t="shared" si="21"/>
        <v>-</v>
      </c>
      <c r="L59" s="293" t="str">
        <f t="shared" si="21"/>
        <v>-</v>
      </c>
      <c r="M59" s="293" t="str">
        <f t="shared" si="21"/>
        <v>-</v>
      </c>
      <c r="N59" s="293" t="str">
        <f t="shared" si="21"/>
        <v>-</v>
      </c>
      <c r="O59" s="293" t="str">
        <f t="shared" si="21"/>
        <v>-</v>
      </c>
      <c r="P59" s="293" t="str">
        <f t="shared" si="21"/>
        <v>-</v>
      </c>
      <c r="Q59" s="293" t="str">
        <f t="shared" si="21"/>
        <v>-</v>
      </c>
      <c r="R59" s="293" t="str">
        <f t="shared" si="21"/>
        <v>-</v>
      </c>
      <c r="S59" s="112"/>
    </row>
    <row r="60" spans="1:19" s="110" customFormat="1" ht="16.5" customHeight="1" x14ac:dyDescent="0.2">
      <c r="A60" s="546"/>
      <c r="B60" s="343" t="s">
        <v>229</v>
      </c>
      <c r="C60" s="214" t="s">
        <v>463</v>
      </c>
      <c r="D60" s="214" t="s">
        <v>463</v>
      </c>
      <c r="E60" s="214" t="s">
        <v>463</v>
      </c>
      <c r="F60" s="214" t="s">
        <v>463</v>
      </c>
      <c r="G60" s="214" t="s">
        <v>463</v>
      </c>
      <c r="H60" s="214" t="s">
        <v>463</v>
      </c>
      <c r="I60" s="214" t="s">
        <v>463</v>
      </c>
      <c r="J60" s="214" t="s">
        <v>463</v>
      </c>
      <c r="K60" s="214" t="s">
        <v>463</v>
      </c>
      <c r="L60" s="214" t="s">
        <v>463</v>
      </c>
      <c r="M60" s="214" t="s">
        <v>463</v>
      </c>
      <c r="N60" s="214" t="s">
        <v>463</v>
      </c>
      <c r="O60" s="214" t="s">
        <v>463</v>
      </c>
      <c r="P60" s="214" t="s">
        <v>463</v>
      </c>
      <c r="Q60" s="214" t="s">
        <v>463</v>
      </c>
      <c r="R60" s="214" t="s">
        <v>463</v>
      </c>
      <c r="S60" s="112"/>
    </row>
    <row r="61" spans="1:19" s="110" customFormat="1" ht="16.5" customHeight="1" x14ac:dyDescent="0.2">
      <c r="A61" s="547"/>
      <c r="B61" s="286" t="s">
        <v>230</v>
      </c>
      <c r="C61" s="210" t="s">
        <v>463</v>
      </c>
      <c r="D61" s="210" t="s">
        <v>463</v>
      </c>
      <c r="E61" s="210" t="s">
        <v>463</v>
      </c>
      <c r="F61" s="210" t="s">
        <v>463</v>
      </c>
      <c r="G61" s="210" t="s">
        <v>463</v>
      </c>
      <c r="H61" s="210" t="s">
        <v>463</v>
      </c>
      <c r="I61" s="210" t="s">
        <v>463</v>
      </c>
      <c r="J61" s="210" t="s">
        <v>463</v>
      </c>
      <c r="K61" s="210" t="s">
        <v>463</v>
      </c>
      <c r="L61" s="210" t="s">
        <v>463</v>
      </c>
      <c r="M61" s="210" t="s">
        <v>463</v>
      </c>
      <c r="N61" s="210" t="s">
        <v>463</v>
      </c>
      <c r="O61" s="210" t="s">
        <v>463</v>
      </c>
      <c r="P61" s="210" t="s">
        <v>463</v>
      </c>
      <c r="Q61" s="210" t="s">
        <v>463</v>
      </c>
      <c r="R61" s="210" t="s">
        <v>463</v>
      </c>
      <c r="S61" s="112"/>
    </row>
    <row r="62" spans="1:19" s="110" customFormat="1" ht="16.5" customHeight="1" x14ac:dyDescent="0.2">
      <c r="A62" s="545" t="s">
        <v>386</v>
      </c>
      <c r="B62" s="281" t="s">
        <v>1</v>
      </c>
      <c r="C62" s="293" t="str">
        <f>IF(SUM(C63:C64)=0,"-",SUM(C63:C64))</f>
        <v>-</v>
      </c>
      <c r="D62" s="293" t="str">
        <f>IF(SUM(D63:D64)=0,"-",SUM(D63:D64))</f>
        <v>-</v>
      </c>
      <c r="E62" s="293" t="str">
        <f t="shared" ref="E62:R62" si="22">IF(SUM(E63:E64)=0,"-",SUM(E63:E64))</f>
        <v>-</v>
      </c>
      <c r="F62" s="293" t="str">
        <f t="shared" si="22"/>
        <v>-</v>
      </c>
      <c r="G62" s="293" t="str">
        <f t="shared" si="22"/>
        <v>-</v>
      </c>
      <c r="H62" s="293" t="str">
        <f t="shared" si="22"/>
        <v>-</v>
      </c>
      <c r="I62" s="293" t="str">
        <f t="shared" si="22"/>
        <v>-</v>
      </c>
      <c r="J62" s="293" t="str">
        <f t="shared" si="22"/>
        <v>-</v>
      </c>
      <c r="K62" s="293" t="str">
        <f t="shared" si="22"/>
        <v>-</v>
      </c>
      <c r="L62" s="293" t="str">
        <f t="shared" si="22"/>
        <v>-</v>
      </c>
      <c r="M62" s="293" t="str">
        <f t="shared" si="22"/>
        <v>-</v>
      </c>
      <c r="N62" s="293" t="str">
        <f t="shared" si="22"/>
        <v>-</v>
      </c>
      <c r="O62" s="293" t="str">
        <f t="shared" si="22"/>
        <v>-</v>
      </c>
      <c r="P62" s="293" t="str">
        <f t="shared" si="22"/>
        <v>-</v>
      </c>
      <c r="Q62" s="293" t="str">
        <f t="shared" si="22"/>
        <v>-</v>
      </c>
      <c r="R62" s="293" t="str">
        <f t="shared" si="22"/>
        <v>-</v>
      </c>
      <c r="S62" s="112"/>
    </row>
    <row r="63" spans="1:19" s="110" customFormat="1" ht="16.5" customHeight="1" x14ac:dyDescent="0.2">
      <c r="A63" s="546"/>
      <c r="B63" s="343" t="s">
        <v>229</v>
      </c>
      <c r="C63" s="214" t="s">
        <v>463</v>
      </c>
      <c r="D63" s="214" t="s">
        <v>463</v>
      </c>
      <c r="E63" s="214" t="s">
        <v>463</v>
      </c>
      <c r="F63" s="214" t="s">
        <v>463</v>
      </c>
      <c r="G63" s="214" t="s">
        <v>463</v>
      </c>
      <c r="H63" s="214" t="s">
        <v>463</v>
      </c>
      <c r="I63" s="214" t="s">
        <v>463</v>
      </c>
      <c r="J63" s="214" t="s">
        <v>463</v>
      </c>
      <c r="K63" s="214" t="s">
        <v>463</v>
      </c>
      <c r="L63" s="214" t="s">
        <v>463</v>
      </c>
      <c r="M63" s="214" t="s">
        <v>463</v>
      </c>
      <c r="N63" s="214" t="s">
        <v>463</v>
      </c>
      <c r="O63" s="214" t="s">
        <v>463</v>
      </c>
      <c r="P63" s="214" t="s">
        <v>463</v>
      </c>
      <c r="Q63" s="214" t="s">
        <v>463</v>
      </c>
      <c r="R63" s="214" t="s">
        <v>463</v>
      </c>
      <c r="S63" s="112"/>
    </row>
    <row r="64" spans="1:19" s="110" customFormat="1" ht="16.5" customHeight="1" x14ac:dyDescent="0.2">
      <c r="A64" s="547"/>
      <c r="B64" s="286" t="s">
        <v>230</v>
      </c>
      <c r="C64" s="210" t="s">
        <v>463</v>
      </c>
      <c r="D64" s="210" t="s">
        <v>463</v>
      </c>
      <c r="E64" s="210" t="s">
        <v>463</v>
      </c>
      <c r="F64" s="210" t="s">
        <v>463</v>
      </c>
      <c r="G64" s="210" t="s">
        <v>463</v>
      </c>
      <c r="H64" s="210" t="s">
        <v>463</v>
      </c>
      <c r="I64" s="210" t="s">
        <v>463</v>
      </c>
      <c r="J64" s="210" t="s">
        <v>463</v>
      </c>
      <c r="K64" s="210" t="s">
        <v>463</v>
      </c>
      <c r="L64" s="210" t="s">
        <v>463</v>
      </c>
      <c r="M64" s="210" t="s">
        <v>463</v>
      </c>
      <c r="N64" s="210" t="s">
        <v>463</v>
      </c>
      <c r="O64" s="210" t="s">
        <v>463</v>
      </c>
      <c r="P64" s="210" t="s">
        <v>463</v>
      </c>
      <c r="Q64" s="210" t="s">
        <v>463</v>
      </c>
      <c r="R64" s="210" t="s">
        <v>463</v>
      </c>
      <c r="S64" s="112"/>
    </row>
    <row r="65" spans="1:20" s="110" customFormat="1" ht="16.5" customHeight="1" x14ac:dyDescent="0.2">
      <c r="A65" s="545" t="s">
        <v>387</v>
      </c>
      <c r="B65" s="281" t="s">
        <v>1</v>
      </c>
      <c r="C65" s="293">
        <f>IF(SUM(C66:C67)=0,"-",SUM(C66:C67))</f>
        <v>1</v>
      </c>
      <c r="D65" s="293" t="str">
        <f>IF(SUM(D66:D67)=0,"-",SUM(D66:D67))</f>
        <v>-</v>
      </c>
      <c r="E65" s="293" t="str">
        <f t="shared" ref="E65:R65" si="23">IF(SUM(E66:E67)=0,"-",SUM(E66:E67))</f>
        <v>-</v>
      </c>
      <c r="F65" s="293">
        <f t="shared" si="23"/>
        <v>1</v>
      </c>
      <c r="G65" s="293" t="str">
        <f t="shared" si="23"/>
        <v>-</v>
      </c>
      <c r="H65" s="293" t="str">
        <f t="shared" si="23"/>
        <v>-</v>
      </c>
      <c r="I65" s="293">
        <f t="shared" si="23"/>
        <v>1</v>
      </c>
      <c r="J65" s="293" t="str">
        <f t="shared" si="23"/>
        <v>-</v>
      </c>
      <c r="K65" s="293" t="str">
        <f t="shared" si="23"/>
        <v>-</v>
      </c>
      <c r="L65" s="293" t="str">
        <f t="shared" si="23"/>
        <v>-</v>
      </c>
      <c r="M65" s="293" t="str">
        <f t="shared" si="23"/>
        <v>-</v>
      </c>
      <c r="N65" s="293" t="str">
        <f t="shared" si="23"/>
        <v>-</v>
      </c>
      <c r="O65" s="293" t="str">
        <f t="shared" si="23"/>
        <v>-</v>
      </c>
      <c r="P65" s="293" t="str">
        <f t="shared" si="23"/>
        <v>-</v>
      </c>
      <c r="Q65" s="293">
        <f t="shared" si="23"/>
        <v>1</v>
      </c>
      <c r="R65" s="293" t="str">
        <f t="shared" si="23"/>
        <v>-</v>
      </c>
      <c r="S65" s="112"/>
    </row>
    <row r="66" spans="1:20" s="110" customFormat="1" ht="16.5" customHeight="1" x14ac:dyDescent="0.2">
      <c r="A66" s="546"/>
      <c r="B66" s="343" t="s">
        <v>229</v>
      </c>
      <c r="C66" s="214" t="s">
        <v>463</v>
      </c>
      <c r="D66" s="214" t="s">
        <v>463</v>
      </c>
      <c r="E66" s="214" t="s">
        <v>463</v>
      </c>
      <c r="F66" s="214" t="s">
        <v>463</v>
      </c>
      <c r="G66" s="214" t="s">
        <v>463</v>
      </c>
      <c r="H66" s="214" t="s">
        <v>463</v>
      </c>
      <c r="I66" s="214" t="s">
        <v>463</v>
      </c>
      <c r="J66" s="214" t="s">
        <v>463</v>
      </c>
      <c r="K66" s="214" t="s">
        <v>463</v>
      </c>
      <c r="L66" s="214" t="s">
        <v>463</v>
      </c>
      <c r="M66" s="214" t="s">
        <v>463</v>
      </c>
      <c r="N66" s="214" t="s">
        <v>463</v>
      </c>
      <c r="O66" s="214" t="s">
        <v>463</v>
      </c>
      <c r="P66" s="214" t="s">
        <v>463</v>
      </c>
      <c r="Q66" s="214" t="s">
        <v>463</v>
      </c>
      <c r="R66" s="214" t="s">
        <v>463</v>
      </c>
      <c r="S66" s="112"/>
    </row>
    <row r="67" spans="1:20" s="110" customFormat="1" ht="16.5" customHeight="1" x14ac:dyDescent="0.2">
      <c r="A67" s="547"/>
      <c r="B67" s="286" t="s">
        <v>230</v>
      </c>
      <c r="C67" s="210">
        <v>1</v>
      </c>
      <c r="D67" s="210" t="s">
        <v>463</v>
      </c>
      <c r="E67" s="210" t="s">
        <v>463</v>
      </c>
      <c r="F67" s="210">
        <v>1</v>
      </c>
      <c r="G67" s="210" t="s">
        <v>463</v>
      </c>
      <c r="H67" s="210" t="s">
        <v>463</v>
      </c>
      <c r="I67" s="210">
        <v>1</v>
      </c>
      <c r="J67" s="210" t="s">
        <v>463</v>
      </c>
      <c r="K67" s="210" t="s">
        <v>463</v>
      </c>
      <c r="L67" s="210" t="s">
        <v>463</v>
      </c>
      <c r="M67" s="210" t="s">
        <v>463</v>
      </c>
      <c r="N67" s="210" t="s">
        <v>463</v>
      </c>
      <c r="O67" s="210" t="s">
        <v>463</v>
      </c>
      <c r="P67" s="210" t="s">
        <v>463</v>
      </c>
      <c r="Q67" s="210">
        <v>1</v>
      </c>
      <c r="R67" s="210" t="s">
        <v>463</v>
      </c>
      <c r="S67" s="112"/>
    </row>
    <row r="68" spans="1:20" s="110" customFormat="1" ht="12.75" customHeight="1" x14ac:dyDescent="0.2">
      <c r="A68" s="156" t="s">
        <v>249</v>
      </c>
      <c r="B68" s="228"/>
      <c r="C68" s="170"/>
      <c r="D68" s="170"/>
      <c r="E68" s="170"/>
      <c r="F68" s="170"/>
      <c r="G68" s="170"/>
      <c r="H68" s="170"/>
      <c r="I68" s="170"/>
      <c r="J68" s="170"/>
      <c r="K68" s="170"/>
      <c r="L68" s="170"/>
      <c r="M68" s="170"/>
      <c r="N68" s="170"/>
      <c r="O68" s="170"/>
      <c r="P68" s="170"/>
      <c r="Q68" s="170"/>
      <c r="R68" s="170"/>
      <c r="S68" s="170"/>
      <c r="T68" s="112"/>
    </row>
    <row r="69" spans="1:20" s="110" customFormat="1" x14ac:dyDescent="0.2">
      <c r="A69" s="344" t="s">
        <v>325</v>
      </c>
      <c r="B69" s="228"/>
      <c r="C69" s="170"/>
      <c r="D69" s="170"/>
      <c r="E69" s="170"/>
      <c r="F69" s="170"/>
      <c r="G69" s="170"/>
      <c r="H69" s="170"/>
      <c r="I69" s="170"/>
      <c r="J69" s="170"/>
      <c r="K69" s="170"/>
      <c r="L69" s="170"/>
      <c r="M69" s="170"/>
      <c r="N69" s="170"/>
      <c r="O69" s="170"/>
      <c r="P69" s="170"/>
      <c r="Q69" s="170"/>
      <c r="R69" s="170"/>
      <c r="S69" s="170"/>
      <c r="T69" s="112"/>
    </row>
    <row r="70" spans="1:20" s="110" customFormat="1" x14ac:dyDescent="0.2">
      <c r="A70" s="344" t="s">
        <v>291</v>
      </c>
      <c r="B70" s="228"/>
      <c r="C70" s="170"/>
      <c r="D70" s="170"/>
      <c r="E70" s="170"/>
      <c r="F70" s="170"/>
      <c r="G70" s="170"/>
      <c r="H70" s="170"/>
      <c r="I70" s="170"/>
      <c r="J70" s="170"/>
      <c r="K70" s="170"/>
      <c r="L70" s="170"/>
      <c r="M70" s="170"/>
      <c r="N70" s="170"/>
      <c r="O70" s="170"/>
      <c r="P70" s="170"/>
      <c r="Q70" s="170"/>
      <c r="R70" s="170"/>
      <c r="S70" s="170"/>
      <c r="T70" s="112"/>
    </row>
    <row r="71" spans="1:20" s="110" customFormat="1" x14ac:dyDescent="0.2">
      <c r="A71" s="294"/>
      <c r="B71" s="228"/>
      <c r="C71" s="170"/>
      <c r="D71" s="170"/>
      <c r="E71" s="170"/>
      <c r="F71" s="170"/>
      <c r="G71" s="170"/>
      <c r="H71" s="170"/>
      <c r="I71" s="170"/>
      <c r="J71" s="170"/>
      <c r="K71" s="170"/>
      <c r="L71" s="170"/>
      <c r="M71" s="170"/>
      <c r="N71" s="170"/>
      <c r="O71" s="170"/>
      <c r="P71" s="170"/>
      <c r="Q71" s="170"/>
      <c r="R71" s="170"/>
      <c r="S71" s="170"/>
      <c r="T71" s="112"/>
    </row>
    <row r="72" spans="1:20" s="110" customFormat="1" x14ac:dyDescent="0.2">
      <c r="A72" s="117"/>
      <c r="B72" s="345"/>
    </row>
    <row r="73" spans="1:20" s="110" customFormat="1" x14ac:dyDescent="0.2">
      <c r="A73" s="117"/>
      <c r="B73" s="345"/>
    </row>
    <row r="74" spans="1:20" s="110" customFormat="1" x14ac:dyDescent="0.2">
      <c r="A74" s="117"/>
      <c r="B74" s="345"/>
    </row>
  </sheetData>
  <customSheetViews>
    <customSheetView guid="{26A1900F-5848-4061-AA0B-E0B8C2AC890B}" showPageBreaks="1" showGridLines="0" printArea="1" view="pageBreakPreview" topLeftCell="H1">
      <selection activeCell="O27" sqref="O27"/>
      <pageMargins left="0.78740157480314965" right="0.78740157480314965" top="0.35" bottom="0.78740157480314965" header="0" footer="0"/>
      <pageSetup paperSize="9" scale="78" orientation="landscape" r:id="rId1"/>
      <headerFooter alignWithMargins="0"/>
    </customSheetView>
    <customSheetView guid="{B606BD3A-C42E-4EF1-8D52-58C00303D192}" showPageBreaks="1" showGridLines="0" printArea="1" view="pageBreakPreview">
      <selection activeCell="E11" sqref="E11"/>
      <pageMargins left="0.78740157480314965" right="0.78740157480314965" top="0.35" bottom="0.78740157480314965" header="0" footer="0"/>
      <pageSetup paperSize="9" scale="78" orientation="landscape" r:id="rId2"/>
      <headerFooter alignWithMargins="0"/>
    </customSheetView>
  </customSheetViews>
  <mergeCells count="37">
    <mergeCell ref="G3:H3"/>
    <mergeCell ref="A11:A13"/>
    <mergeCell ref="C2:C4"/>
    <mergeCell ref="F2:F4"/>
    <mergeCell ref="I2:I4"/>
    <mergeCell ref="D3:E3"/>
    <mergeCell ref="A23:A25"/>
    <mergeCell ref="A17:A19"/>
    <mergeCell ref="B2:B3"/>
    <mergeCell ref="A5:A7"/>
    <mergeCell ref="A8:A10"/>
    <mergeCell ref="A14:A16"/>
    <mergeCell ref="A20:A22"/>
    <mergeCell ref="Q1:R1"/>
    <mergeCell ref="J3:K3"/>
    <mergeCell ref="N3:N4"/>
    <mergeCell ref="Q3:Q4"/>
    <mergeCell ref="R3:R4"/>
    <mergeCell ref="O2:O4"/>
    <mergeCell ref="Q2:R2"/>
    <mergeCell ref="P3:P4"/>
    <mergeCell ref="M2:M4"/>
    <mergeCell ref="L2:L4"/>
    <mergeCell ref="A65:A67"/>
    <mergeCell ref="A41:A43"/>
    <mergeCell ref="A44:A46"/>
    <mergeCell ref="A47:A49"/>
    <mergeCell ref="A50:A52"/>
    <mergeCell ref="A59:A61"/>
    <mergeCell ref="A62:A64"/>
    <mergeCell ref="A53:A55"/>
    <mergeCell ref="A56:A58"/>
    <mergeCell ref="A26:A28"/>
    <mergeCell ref="A29:A31"/>
    <mergeCell ref="A32:A34"/>
    <mergeCell ref="A35:A37"/>
    <mergeCell ref="A38:A40"/>
  </mergeCells>
  <phoneticPr fontId="2"/>
  <pageMargins left="0.6692913385826772" right="0.6692913385826772" top="0.78740157480314965" bottom="0.78740157480314965" header="0" footer="0"/>
  <pageSetup paperSize="9" scale="61"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showGridLines="0" view="pageBreakPreview" zoomScale="80" zoomScaleNormal="25" zoomScaleSheetLayoutView="80" workbookViewId="0">
      <pane xSplit="2" ySplit="10" topLeftCell="C11" activePane="bottomRight" state="frozen"/>
      <selection pane="topRight" activeCell="C1" sqref="C1"/>
      <selection pane="bottomLeft" activeCell="A11" sqref="A11"/>
      <selection pane="bottomRight" activeCell="F9" sqref="F9"/>
    </sheetView>
  </sheetViews>
  <sheetFormatPr defaultColWidth="9" defaultRowHeight="13" x14ac:dyDescent="0.2"/>
  <cols>
    <col min="1" max="1" width="10.7265625" style="90" customWidth="1"/>
    <col min="2" max="2" width="7.36328125" style="146" customWidth="1"/>
    <col min="3" max="10" width="9.453125" style="85" customWidth="1"/>
    <col min="11" max="11" width="9.453125" style="110" customWidth="1"/>
    <col min="12" max="16384" width="9" style="85"/>
  </cols>
  <sheetData>
    <row r="1" spans="1:13" ht="18" customHeight="1" x14ac:dyDescent="0.2">
      <c r="A1" s="172" t="s">
        <v>308</v>
      </c>
      <c r="D1" s="146"/>
      <c r="E1" s="146"/>
      <c r="J1" s="591" t="s">
        <v>447</v>
      </c>
      <c r="K1" s="591"/>
    </row>
    <row r="2" spans="1:13" ht="14.25" customHeight="1" x14ac:dyDescent="0.2">
      <c r="A2" s="217"/>
      <c r="B2" s="584"/>
      <c r="C2" s="597" t="s">
        <v>246</v>
      </c>
      <c r="D2" s="598"/>
      <c r="E2" s="598"/>
      <c r="F2" s="584"/>
      <c r="G2" s="592" t="s">
        <v>247</v>
      </c>
      <c r="H2" s="592"/>
      <c r="I2" s="592"/>
      <c r="J2" s="592"/>
      <c r="K2" s="592"/>
      <c r="L2" s="218"/>
      <c r="M2" s="89"/>
    </row>
    <row r="3" spans="1:13" s="144" customFormat="1" ht="30" customHeight="1" x14ac:dyDescent="0.2">
      <c r="A3" s="177"/>
      <c r="B3" s="585"/>
      <c r="C3" s="589" t="s">
        <v>305</v>
      </c>
      <c r="D3" s="599" t="s">
        <v>423</v>
      </c>
      <c r="E3" s="587"/>
      <c r="F3" s="595" t="s">
        <v>424</v>
      </c>
      <c r="G3" s="589" t="s">
        <v>292</v>
      </c>
      <c r="H3" s="533" t="s">
        <v>423</v>
      </c>
      <c r="I3" s="593"/>
      <c r="J3" s="594"/>
      <c r="K3" s="595" t="s">
        <v>424</v>
      </c>
      <c r="L3" s="221"/>
      <c r="M3" s="143"/>
    </row>
    <row r="4" spans="1:13" s="144" customFormat="1" ht="30" customHeight="1" x14ac:dyDescent="0.2">
      <c r="A4" s="178"/>
      <c r="B4" s="145"/>
      <c r="C4" s="590"/>
      <c r="D4" s="220" t="s">
        <v>293</v>
      </c>
      <c r="E4" s="220" t="s">
        <v>294</v>
      </c>
      <c r="F4" s="596"/>
      <c r="G4" s="590"/>
      <c r="H4" s="187" t="s">
        <v>293</v>
      </c>
      <c r="I4" s="188" t="s">
        <v>425</v>
      </c>
      <c r="J4" s="292" t="s">
        <v>295</v>
      </c>
      <c r="K4" s="596"/>
      <c r="L4" s="221"/>
      <c r="M4" s="143"/>
    </row>
    <row r="5" spans="1:13" s="110" customFormat="1" x14ac:dyDescent="0.2">
      <c r="A5" s="566" t="s">
        <v>212</v>
      </c>
      <c r="B5" s="271" t="s">
        <v>1</v>
      </c>
      <c r="C5" s="347">
        <v>32</v>
      </c>
      <c r="D5" s="347">
        <v>28</v>
      </c>
      <c r="E5" s="347">
        <v>13</v>
      </c>
      <c r="F5" s="347">
        <v>66</v>
      </c>
      <c r="G5" s="232">
        <v>18</v>
      </c>
      <c r="H5" s="232">
        <v>30</v>
      </c>
      <c r="I5" s="232">
        <v>9</v>
      </c>
      <c r="J5" s="232">
        <v>10</v>
      </c>
      <c r="K5" s="232">
        <v>55</v>
      </c>
      <c r="L5" s="112"/>
    </row>
    <row r="6" spans="1:13" s="110" customFormat="1" x14ac:dyDescent="0.2">
      <c r="A6" s="567"/>
      <c r="B6" s="211" t="s">
        <v>229</v>
      </c>
      <c r="C6" s="235">
        <v>18</v>
      </c>
      <c r="D6" s="235">
        <v>17</v>
      </c>
      <c r="E6" s="235">
        <v>8</v>
      </c>
      <c r="F6" s="235">
        <v>39</v>
      </c>
      <c r="G6" s="235">
        <v>12</v>
      </c>
      <c r="H6" s="235">
        <v>21</v>
      </c>
      <c r="I6" s="235">
        <v>6</v>
      </c>
      <c r="J6" s="235">
        <v>8</v>
      </c>
      <c r="K6" s="235">
        <v>40</v>
      </c>
      <c r="L6" s="112"/>
    </row>
    <row r="7" spans="1:13" s="110" customFormat="1" x14ac:dyDescent="0.2">
      <c r="A7" s="568"/>
      <c r="B7" s="207" t="s">
        <v>230</v>
      </c>
      <c r="C7" s="233">
        <v>14</v>
      </c>
      <c r="D7" s="233">
        <v>11</v>
      </c>
      <c r="E7" s="233">
        <v>5</v>
      </c>
      <c r="F7" s="233">
        <v>27</v>
      </c>
      <c r="G7" s="233">
        <v>6</v>
      </c>
      <c r="H7" s="233">
        <v>9</v>
      </c>
      <c r="I7" s="233">
        <v>3</v>
      </c>
      <c r="J7" s="233">
        <v>2</v>
      </c>
      <c r="K7" s="233">
        <v>15</v>
      </c>
      <c r="L7" s="112"/>
    </row>
    <row r="8" spans="1:13" s="121" customFormat="1" x14ac:dyDescent="0.2">
      <c r="A8" s="563" t="s">
        <v>388</v>
      </c>
      <c r="B8" s="447" t="s">
        <v>1</v>
      </c>
      <c r="C8" s="448" t="str">
        <f>IF(SUM(C9:C10)=0,"-",(SUM(C9:C10)))</f>
        <v>-</v>
      </c>
      <c r="D8" s="448">
        <f t="shared" ref="D8:K8" si="0">IF(SUM(D9:D10)=0,"-",(SUM(D9:D10)))</f>
        <v>1</v>
      </c>
      <c r="E8" s="448">
        <f t="shared" si="0"/>
        <v>1</v>
      </c>
      <c r="F8" s="448">
        <f t="shared" si="0"/>
        <v>1</v>
      </c>
      <c r="G8" s="448">
        <f t="shared" si="0"/>
        <v>2</v>
      </c>
      <c r="H8" s="448">
        <f t="shared" si="0"/>
        <v>1</v>
      </c>
      <c r="I8" s="448">
        <f t="shared" si="0"/>
        <v>1</v>
      </c>
      <c r="J8" s="448">
        <f t="shared" si="0"/>
        <v>1</v>
      </c>
      <c r="K8" s="448">
        <f t="shared" si="0"/>
        <v>2</v>
      </c>
      <c r="L8" s="123"/>
    </row>
    <row r="9" spans="1:13" s="121" customFormat="1" x14ac:dyDescent="0.2">
      <c r="A9" s="564"/>
      <c r="B9" s="449" t="s">
        <v>229</v>
      </c>
      <c r="C9" s="450" t="str">
        <f>IF(SUM(C12,C15,C18,C21,C24,C27,C30,C33,C36,C39,C42,C45,C48,C51,C54,C57,C60,C63,C66,)=0,"-",SUM(C12,C15,C18,C21,C24,C27,C30,C33,C36,C39,C42,C45,C48,C51,C54,C57,C60,C63,C66,))</f>
        <v>-</v>
      </c>
      <c r="D9" s="450" t="str">
        <f t="shared" ref="D9:K9" si="1">IF(SUM(D12,D15,D18,D21,D24,D27,D30,D33,D36,D39,D42,D45,D48,D51,D54,D57,D60,D63,D66,)=0,"-",SUM(D12,D15,D18,D21,D24,D27,D30,D33,D36,D39,D42,D45,D48,D51,D54,D57,D60,D63,D66,))</f>
        <v>-</v>
      </c>
      <c r="E9" s="450" t="str">
        <f t="shared" si="1"/>
        <v>-</v>
      </c>
      <c r="F9" s="450" t="str">
        <f t="shared" si="1"/>
        <v>-</v>
      </c>
      <c r="G9" s="450">
        <f t="shared" si="1"/>
        <v>2</v>
      </c>
      <c r="H9" s="450">
        <f t="shared" si="1"/>
        <v>1</v>
      </c>
      <c r="I9" s="450">
        <f t="shared" si="1"/>
        <v>1</v>
      </c>
      <c r="J9" s="450">
        <f t="shared" si="1"/>
        <v>1</v>
      </c>
      <c r="K9" s="450">
        <f t="shared" si="1"/>
        <v>2</v>
      </c>
      <c r="L9" s="123"/>
    </row>
    <row r="10" spans="1:13" s="121" customFormat="1" x14ac:dyDescent="0.2">
      <c r="A10" s="565"/>
      <c r="B10" s="451" t="s">
        <v>230</v>
      </c>
      <c r="C10" s="452" t="str">
        <f>IF(SUM(C13,C16,C19,C22,C25,C28,C31,C34,C37,C40,C43,C46,C49,C52,C55,C58,C61,C64,C67,)=0,"-",SUM(C13,C16,C19,C22,C25,C28,C31,C34,C37,C40,C43,C46,C49,C52,C55,C58,C61,C64,C67,))</f>
        <v>-</v>
      </c>
      <c r="D10" s="452">
        <f t="shared" ref="D10:K10" si="2">IF(SUM(D13,D16,D19,D22,D25,D28,D31,D34,D37,D40,D43,D46,D49,D52,D55,D58,D61,D64,D67,)=0,"-",SUM(D13,D16,D19,D22,D25,D28,D31,D34,D37,D40,D43,D46,D49,D52,D55,D58,D61,D64,D67,))</f>
        <v>1</v>
      </c>
      <c r="E10" s="452">
        <f t="shared" si="2"/>
        <v>1</v>
      </c>
      <c r="F10" s="452">
        <f t="shared" si="2"/>
        <v>1</v>
      </c>
      <c r="G10" s="452" t="str">
        <f t="shared" si="2"/>
        <v>-</v>
      </c>
      <c r="H10" s="452" t="str">
        <f t="shared" si="2"/>
        <v>-</v>
      </c>
      <c r="I10" s="452" t="str">
        <f t="shared" si="2"/>
        <v>-</v>
      </c>
      <c r="J10" s="452" t="str">
        <f t="shared" si="2"/>
        <v>-</v>
      </c>
      <c r="K10" s="452" t="str">
        <f t="shared" si="2"/>
        <v>-</v>
      </c>
      <c r="L10" s="123"/>
    </row>
    <row r="11" spans="1:13" s="110" customFormat="1" x14ac:dyDescent="0.2">
      <c r="A11" s="545" t="s">
        <v>370</v>
      </c>
      <c r="B11" s="281" t="s">
        <v>1</v>
      </c>
      <c r="C11" s="293" t="str">
        <f>IF(SUM(C12:C13)=0,"-",(SUM(C12:C13)))</f>
        <v>-</v>
      </c>
      <c r="D11" s="293">
        <f t="shared" ref="D11:K11" si="3">IF(SUM(D12:D13)=0,"-",(SUM(D12:D13)))</f>
        <v>1</v>
      </c>
      <c r="E11" s="293">
        <f t="shared" si="3"/>
        <v>1</v>
      </c>
      <c r="F11" s="293">
        <f t="shared" si="3"/>
        <v>1</v>
      </c>
      <c r="G11" s="293">
        <f>IF(SUM(G12:G13)=0,"-",(SUM(G12:G13)))</f>
        <v>1</v>
      </c>
      <c r="H11" s="293">
        <f t="shared" si="3"/>
        <v>1</v>
      </c>
      <c r="I11" s="293">
        <f t="shared" si="3"/>
        <v>1</v>
      </c>
      <c r="J11" s="293">
        <f t="shared" si="3"/>
        <v>1</v>
      </c>
      <c r="K11" s="293">
        <f t="shared" si="3"/>
        <v>1</v>
      </c>
      <c r="L11" s="112"/>
    </row>
    <row r="12" spans="1:13" s="110" customFormat="1" x14ac:dyDescent="0.2">
      <c r="A12" s="546"/>
      <c r="B12" s="343" t="s">
        <v>229</v>
      </c>
      <c r="C12" s="236" t="s">
        <v>463</v>
      </c>
      <c r="D12" s="236" t="s">
        <v>463</v>
      </c>
      <c r="E12" s="236" t="s">
        <v>463</v>
      </c>
      <c r="F12" s="236" t="s">
        <v>463</v>
      </c>
      <c r="G12" s="236">
        <v>1</v>
      </c>
      <c r="H12" s="236">
        <v>1</v>
      </c>
      <c r="I12" s="236">
        <v>1</v>
      </c>
      <c r="J12" s="236">
        <v>1</v>
      </c>
      <c r="K12" s="236">
        <v>1</v>
      </c>
      <c r="L12" s="112"/>
    </row>
    <row r="13" spans="1:13" s="110" customFormat="1" x14ac:dyDescent="0.2">
      <c r="A13" s="547"/>
      <c r="B13" s="286" t="s">
        <v>230</v>
      </c>
      <c r="C13" s="234" t="s">
        <v>463</v>
      </c>
      <c r="D13" s="234">
        <v>1</v>
      </c>
      <c r="E13" s="234">
        <v>1</v>
      </c>
      <c r="F13" s="234">
        <v>1</v>
      </c>
      <c r="G13" s="234" t="s">
        <v>463</v>
      </c>
      <c r="H13" s="234" t="s">
        <v>463</v>
      </c>
      <c r="I13" s="234" t="s">
        <v>463</v>
      </c>
      <c r="J13" s="234" t="s">
        <v>463</v>
      </c>
      <c r="K13" s="234" t="s">
        <v>463</v>
      </c>
      <c r="L13" s="112"/>
    </row>
    <row r="14" spans="1:13" s="110" customFormat="1" x14ac:dyDescent="0.2">
      <c r="A14" s="545" t="s">
        <v>371</v>
      </c>
      <c r="B14" s="281" t="s">
        <v>1</v>
      </c>
      <c r="C14" s="293" t="str">
        <f t="shared" ref="C14:K14" si="4">IF(SUM(C15:C16)=0,"-",(SUM(C15:C16)))</f>
        <v>-</v>
      </c>
      <c r="D14" s="293" t="str">
        <f t="shared" si="4"/>
        <v>-</v>
      </c>
      <c r="E14" s="293" t="str">
        <f t="shared" si="4"/>
        <v>-</v>
      </c>
      <c r="F14" s="293" t="str">
        <f t="shared" si="4"/>
        <v>-</v>
      </c>
      <c r="G14" s="293" t="str">
        <f t="shared" si="4"/>
        <v>-</v>
      </c>
      <c r="H14" s="293" t="str">
        <f t="shared" si="4"/>
        <v>-</v>
      </c>
      <c r="I14" s="293" t="str">
        <f t="shared" si="4"/>
        <v>-</v>
      </c>
      <c r="J14" s="293" t="str">
        <f t="shared" si="4"/>
        <v>-</v>
      </c>
      <c r="K14" s="293" t="str">
        <f t="shared" si="4"/>
        <v>-</v>
      </c>
      <c r="L14" s="112"/>
    </row>
    <row r="15" spans="1:13" s="110" customFormat="1" x14ac:dyDescent="0.2">
      <c r="A15" s="546"/>
      <c r="B15" s="343" t="s">
        <v>229</v>
      </c>
      <c r="C15" s="236" t="s">
        <v>463</v>
      </c>
      <c r="D15" s="236" t="s">
        <v>463</v>
      </c>
      <c r="E15" s="236" t="s">
        <v>463</v>
      </c>
      <c r="F15" s="236" t="s">
        <v>463</v>
      </c>
      <c r="G15" s="236" t="s">
        <v>463</v>
      </c>
      <c r="H15" s="236" t="s">
        <v>463</v>
      </c>
      <c r="I15" s="236" t="s">
        <v>463</v>
      </c>
      <c r="J15" s="236" t="s">
        <v>463</v>
      </c>
      <c r="K15" s="236" t="s">
        <v>463</v>
      </c>
      <c r="L15" s="112"/>
    </row>
    <row r="16" spans="1:13" s="110" customFormat="1" x14ac:dyDescent="0.2">
      <c r="A16" s="547"/>
      <c r="B16" s="286" t="s">
        <v>230</v>
      </c>
      <c r="C16" s="234" t="s">
        <v>463</v>
      </c>
      <c r="D16" s="234" t="s">
        <v>463</v>
      </c>
      <c r="E16" s="234" t="s">
        <v>463</v>
      </c>
      <c r="F16" s="234" t="s">
        <v>463</v>
      </c>
      <c r="G16" s="234" t="s">
        <v>463</v>
      </c>
      <c r="H16" s="234" t="s">
        <v>463</v>
      </c>
      <c r="I16" s="234" t="s">
        <v>463</v>
      </c>
      <c r="J16" s="234" t="s">
        <v>463</v>
      </c>
      <c r="K16" s="234" t="s">
        <v>463</v>
      </c>
      <c r="L16" s="112"/>
    </row>
    <row r="17" spans="1:12" s="110" customFormat="1" x14ac:dyDescent="0.2">
      <c r="A17" s="545" t="s">
        <v>372</v>
      </c>
      <c r="B17" s="281" t="s">
        <v>1</v>
      </c>
      <c r="C17" s="293" t="str">
        <f t="shared" ref="C17:K17" si="5">IF(SUM(C18:C19)=0,"-",(SUM(C18:C19)))</f>
        <v>-</v>
      </c>
      <c r="D17" s="293" t="str">
        <f t="shared" si="5"/>
        <v>-</v>
      </c>
      <c r="E17" s="293" t="str">
        <f t="shared" si="5"/>
        <v>-</v>
      </c>
      <c r="F17" s="293" t="str">
        <f t="shared" si="5"/>
        <v>-</v>
      </c>
      <c r="G17" s="293" t="str">
        <f t="shared" si="5"/>
        <v>-</v>
      </c>
      <c r="H17" s="293" t="str">
        <f t="shared" si="5"/>
        <v>-</v>
      </c>
      <c r="I17" s="293" t="str">
        <f t="shared" si="5"/>
        <v>-</v>
      </c>
      <c r="J17" s="293" t="str">
        <f t="shared" si="5"/>
        <v>-</v>
      </c>
      <c r="K17" s="293" t="str">
        <f t="shared" si="5"/>
        <v>-</v>
      </c>
      <c r="L17" s="112"/>
    </row>
    <row r="18" spans="1:12" s="110" customFormat="1" x14ac:dyDescent="0.2">
      <c r="A18" s="546"/>
      <c r="B18" s="343" t="s">
        <v>229</v>
      </c>
      <c r="C18" s="236" t="s">
        <v>463</v>
      </c>
      <c r="D18" s="236" t="s">
        <v>463</v>
      </c>
      <c r="E18" s="236" t="s">
        <v>463</v>
      </c>
      <c r="F18" s="236" t="s">
        <v>463</v>
      </c>
      <c r="G18" s="236" t="s">
        <v>463</v>
      </c>
      <c r="H18" s="236" t="s">
        <v>463</v>
      </c>
      <c r="I18" s="236" t="s">
        <v>463</v>
      </c>
      <c r="J18" s="236" t="s">
        <v>463</v>
      </c>
      <c r="K18" s="236" t="s">
        <v>463</v>
      </c>
      <c r="L18" s="112"/>
    </row>
    <row r="19" spans="1:12" s="110" customFormat="1" x14ac:dyDescent="0.2">
      <c r="A19" s="547"/>
      <c r="B19" s="286" t="s">
        <v>230</v>
      </c>
      <c r="C19" s="234" t="s">
        <v>463</v>
      </c>
      <c r="D19" s="234" t="s">
        <v>463</v>
      </c>
      <c r="E19" s="234" t="s">
        <v>463</v>
      </c>
      <c r="F19" s="234" t="s">
        <v>463</v>
      </c>
      <c r="G19" s="234" t="s">
        <v>463</v>
      </c>
      <c r="H19" s="234" t="s">
        <v>463</v>
      </c>
      <c r="I19" s="234" t="s">
        <v>463</v>
      </c>
      <c r="J19" s="234" t="s">
        <v>463</v>
      </c>
      <c r="K19" s="234" t="s">
        <v>463</v>
      </c>
      <c r="L19" s="112"/>
    </row>
    <row r="20" spans="1:12" s="110" customFormat="1" x14ac:dyDescent="0.2">
      <c r="A20" s="545" t="s">
        <v>373</v>
      </c>
      <c r="B20" s="281" t="s">
        <v>1</v>
      </c>
      <c r="C20" s="293" t="str">
        <f t="shared" ref="C20:K20" si="6">IF(SUM(C21:C22)=0,"-",(SUM(C21:C22)))</f>
        <v>-</v>
      </c>
      <c r="D20" s="293" t="str">
        <f t="shared" si="6"/>
        <v>-</v>
      </c>
      <c r="E20" s="293" t="str">
        <f t="shared" si="6"/>
        <v>-</v>
      </c>
      <c r="F20" s="293" t="str">
        <f t="shared" si="6"/>
        <v>-</v>
      </c>
      <c r="G20" s="293" t="str">
        <f t="shared" si="6"/>
        <v>-</v>
      </c>
      <c r="H20" s="293" t="str">
        <f t="shared" si="6"/>
        <v>-</v>
      </c>
      <c r="I20" s="293" t="str">
        <f t="shared" si="6"/>
        <v>-</v>
      </c>
      <c r="J20" s="293" t="str">
        <f t="shared" si="6"/>
        <v>-</v>
      </c>
      <c r="K20" s="293" t="str">
        <f t="shared" si="6"/>
        <v>-</v>
      </c>
      <c r="L20" s="112"/>
    </row>
    <row r="21" spans="1:12" s="110" customFormat="1" x14ac:dyDescent="0.2">
      <c r="A21" s="546"/>
      <c r="B21" s="343" t="s">
        <v>229</v>
      </c>
      <c r="C21" s="236" t="s">
        <v>463</v>
      </c>
      <c r="D21" s="236" t="s">
        <v>463</v>
      </c>
      <c r="E21" s="236" t="s">
        <v>463</v>
      </c>
      <c r="F21" s="236" t="s">
        <v>463</v>
      </c>
      <c r="G21" s="236" t="s">
        <v>463</v>
      </c>
      <c r="H21" s="236" t="s">
        <v>463</v>
      </c>
      <c r="I21" s="236" t="s">
        <v>463</v>
      </c>
      <c r="J21" s="236" t="s">
        <v>463</v>
      </c>
      <c r="K21" s="236" t="s">
        <v>463</v>
      </c>
      <c r="L21" s="112"/>
    </row>
    <row r="22" spans="1:12" s="110" customFormat="1" x14ac:dyDescent="0.2">
      <c r="A22" s="547"/>
      <c r="B22" s="286" t="s">
        <v>230</v>
      </c>
      <c r="C22" s="234" t="s">
        <v>463</v>
      </c>
      <c r="D22" s="234" t="s">
        <v>463</v>
      </c>
      <c r="E22" s="234" t="s">
        <v>463</v>
      </c>
      <c r="F22" s="234" t="s">
        <v>463</v>
      </c>
      <c r="G22" s="234" t="s">
        <v>463</v>
      </c>
      <c r="H22" s="234" t="s">
        <v>463</v>
      </c>
      <c r="I22" s="234" t="s">
        <v>463</v>
      </c>
      <c r="J22" s="234" t="s">
        <v>463</v>
      </c>
      <c r="K22" s="234" t="s">
        <v>463</v>
      </c>
      <c r="L22" s="112"/>
    </row>
    <row r="23" spans="1:12" s="110" customFormat="1" x14ac:dyDescent="0.2">
      <c r="A23" s="545" t="s">
        <v>374</v>
      </c>
      <c r="B23" s="281" t="s">
        <v>1</v>
      </c>
      <c r="C23" s="293" t="str">
        <f t="shared" ref="C23:K23" si="7">IF(SUM(C24:C25)=0,"-",(SUM(C24:C25)))</f>
        <v>-</v>
      </c>
      <c r="D23" s="293" t="str">
        <f t="shared" si="7"/>
        <v>-</v>
      </c>
      <c r="E23" s="293" t="str">
        <f t="shared" si="7"/>
        <v>-</v>
      </c>
      <c r="F23" s="293" t="str">
        <f t="shared" si="7"/>
        <v>-</v>
      </c>
      <c r="G23" s="293" t="str">
        <f t="shared" si="7"/>
        <v>-</v>
      </c>
      <c r="H23" s="293" t="str">
        <f t="shared" si="7"/>
        <v>-</v>
      </c>
      <c r="I23" s="293" t="str">
        <f t="shared" si="7"/>
        <v>-</v>
      </c>
      <c r="J23" s="293" t="str">
        <f t="shared" si="7"/>
        <v>-</v>
      </c>
      <c r="K23" s="293" t="str">
        <f t="shared" si="7"/>
        <v>-</v>
      </c>
      <c r="L23" s="112"/>
    </row>
    <row r="24" spans="1:12" s="110" customFormat="1" x14ac:dyDescent="0.2">
      <c r="A24" s="546"/>
      <c r="B24" s="343" t="s">
        <v>229</v>
      </c>
      <c r="C24" s="236" t="s">
        <v>463</v>
      </c>
      <c r="D24" s="236" t="s">
        <v>463</v>
      </c>
      <c r="E24" s="236" t="s">
        <v>463</v>
      </c>
      <c r="F24" s="236" t="s">
        <v>463</v>
      </c>
      <c r="G24" s="236" t="s">
        <v>463</v>
      </c>
      <c r="H24" s="236" t="s">
        <v>463</v>
      </c>
      <c r="I24" s="236" t="s">
        <v>463</v>
      </c>
      <c r="J24" s="236" t="s">
        <v>463</v>
      </c>
      <c r="K24" s="236" t="s">
        <v>463</v>
      </c>
      <c r="L24" s="112"/>
    </row>
    <row r="25" spans="1:12" s="110" customFormat="1" x14ac:dyDescent="0.2">
      <c r="A25" s="547"/>
      <c r="B25" s="286" t="s">
        <v>230</v>
      </c>
      <c r="C25" s="234" t="s">
        <v>463</v>
      </c>
      <c r="D25" s="234" t="s">
        <v>463</v>
      </c>
      <c r="E25" s="234" t="s">
        <v>463</v>
      </c>
      <c r="F25" s="234" t="s">
        <v>463</v>
      </c>
      <c r="G25" s="234" t="s">
        <v>463</v>
      </c>
      <c r="H25" s="234" t="s">
        <v>463</v>
      </c>
      <c r="I25" s="234" t="s">
        <v>463</v>
      </c>
      <c r="J25" s="234" t="s">
        <v>463</v>
      </c>
      <c r="K25" s="234" t="s">
        <v>463</v>
      </c>
      <c r="L25" s="112"/>
    </row>
    <row r="26" spans="1:12" s="110" customFormat="1" x14ac:dyDescent="0.2">
      <c r="A26" s="545" t="s">
        <v>375</v>
      </c>
      <c r="B26" s="281" t="s">
        <v>1</v>
      </c>
      <c r="C26" s="293" t="str">
        <f t="shared" ref="C26:K26" si="8">IF(SUM(C27:C28)=0,"-",(SUM(C27:C28)))</f>
        <v>-</v>
      </c>
      <c r="D26" s="293" t="str">
        <f t="shared" si="8"/>
        <v>-</v>
      </c>
      <c r="E26" s="293" t="str">
        <f t="shared" si="8"/>
        <v>-</v>
      </c>
      <c r="F26" s="293" t="str">
        <f t="shared" si="8"/>
        <v>-</v>
      </c>
      <c r="G26" s="293" t="str">
        <f t="shared" si="8"/>
        <v>-</v>
      </c>
      <c r="H26" s="293" t="str">
        <f t="shared" si="8"/>
        <v>-</v>
      </c>
      <c r="I26" s="293" t="str">
        <f t="shared" si="8"/>
        <v>-</v>
      </c>
      <c r="J26" s="293" t="str">
        <f t="shared" si="8"/>
        <v>-</v>
      </c>
      <c r="K26" s="293" t="str">
        <f t="shared" si="8"/>
        <v>-</v>
      </c>
      <c r="L26" s="112"/>
    </row>
    <row r="27" spans="1:12" s="110" customFormat="1" x14ac:dyDescent="0.2">
      <c r="A27" s="546"/>
      <c r="B27" s="343" t="s">
        <v>229</v>
      </c>
      <c r="C27" s="236" t="s">
        <v>463</v>
      </c>
      <c r="D27" s="236" t="s">
        <v>463</v>
      </c>
      <c r="E27" s="236" t="s">
        <v>463</v>
      </c>
      <c r="F27" s="236" t="s">
        <v>463</v>
      </c>
      <c r="G27" s="236" t="s">
        <v>463</v>
      </c>
      <c r="H27" s="236" t="s">
        <v>463</v>
      </c>
      <c r="I27" s="236" t="s">
        <v>463</v>
      </c>
      <c r="J27" s="236" t="s">
        <v>463</v>
      </c>
      <c r="K27" s="236" t="s">
        <v>463</v>
      </c>
      <c r="L27" s="112"/>
    </row>
    <row r="28" spans="1:12" s="110" customFormat="1" x14ac:dyDescent="0.2">
      <c r="A28" s="547"/>
      <c r="B28" s="286" t="s">
        <v>230</v>
      </c>
      <c r="C28" s="234" t="s">
        <v>463</v>
      </c>
      <c r="D28" s="234" t="s">
        <v>463</v>
      </c>
      <c r="E28" s="234" t="s">
        <v>463</v>
      </c>
      <c r="F28" s="234" t="s">
        <v>463</v>
      </c>
      <c r="G28" s="234" t="s">
        <v>463</v>
      </c>
      <c r="H28" s="234" t="s">
        <v>463</v>
      </c>
      <c r="I28" s="234" t="s">
        <v>463</v>
      </c>
      <c r="J28" s="234" t="s">
        <v>463</v>
      </c>
      <c r="K28" s="234" t="s">
        <v>463</v>
      </c>
      <c r="L28" s="112"/>
    </row>
    <row r="29" spans="1:12" s="110" customFormat="1" x14ac:dyDescent="0.2">
      <c r="A29" s="545" t="s">
        <v>376</v>
      </c>
      <c r="B29" s="281" t="s">
        <v>1</v>
      </c>
      <c r="C29" s="293" t="str">
        <f t="shared" ref="C29:K29" si="9">IF(SUM(C30:C31)=0,"-",(SUM(C30:C31)))</f>
        <v>-</v>
      </c>
      <c r="D29" s="293" t="str">
        <f t="shared" si="9"/>
        <v>-</v>
      </c>
      <c r="E29" s="293" t="str">
        <f t="shared" si="9"/>
        <v>-</v>
      </c>
      <c r="F29" s="293" t="str">
        <f t="shared" si="9"/>
        <v>-</v>
      </c>
      <c r="G29" s="293" t="str">
        <f t="shared" si="9"/>
        <v>-</v>
      </c>
      <c r="H29" s="293" t="str">
        <f t="shared" si="9"/>
        <v>-</v>
      </c>
      <c r="I29" s="293" t="str">
        <f t="shared" si="9"/>
        <v>-</v>
      </c>
      <c r="J29" s="293" t="str">
        <f t="shared" si="9"/>
        <v>-</v>
      </c>
      <c r="K29" s="293" t="str">
        <f t="shared" si="9"/>
        <v>-</v>
      </c>
      <c r="L29" s="112"/>
    </row>
    <row r="30" spans="1:12" s="110" customFormat="1" x14ac:dyDescent="0.2">
      <c r="A30" s="546"/>
      <c r="B30" s="343" t="s">
        <v>229</v>
      </c>
      <c r="C30" s="236" t="s">
        <v>463</v>
      </c>
      <c r="D30" s="236" t="s">
        <v>463</v>
      </c>
      <c r="E30" s="236" t="s">
        <v>463</v>
      </c>
      <c r="F30" s="236" t="s">
        <v>463</v>
      </c>
      <c r="G30" s="236" t="s">
        <v>463</v>
      </c>
      <c r="H30" s="236" t="s">
        <v>463</v>
      </c>
      <c r="I30" s="236" t="s">
        <v>463</v>
      </c>
      <c r="J30" s="236" t="s">
        <v>463</v>
      </c>
      <c r="K30" s="236" t="s">
        <v>463</v>
      </c>
      <c r="L30" s="112"/>
    </row>
    <row r="31" spans="1:12" s="110" customFormat="1" x14ac:dyDescent="0.2">
      <c r="A31" s="547"/>
      <c r="B31" s="286" t="s">
        <v>230</v>
      </c>
      <c r="C31" s="234" t="s">
        <v>463</v>
      </c>
      <c r="D31" s="234" t="s">
        <v>463</v>
      </c>
      <c r="E31" s="234" t="s">
        <v>463</v>
      </c>
      <c r="F31" s="234" t="s">
        <v>463</v>
      </c>
      <c r="G31" s="234" t="s">
        <v>463</v>
      </c>
      <c r="H31" s="234" t="s">
        <v>463</v>
      </c>
      <c r="I31" s="234" t="s">
        <v>463</v>
      </c>
      <c r="J31" s="234" t="s">
        <v>463</v>
      </c>
      <c r="K31" s="234" t="s">
        <v>463</v>
      </c>
      <c r="L31" s="112"/>
    </row>
    <row r="32" spans="1:12" s="110" customFormat="1" x14ac:dyDescent="0.2">
      <c r="A32" s="545" t="s">
        <v>377</v>
      </c>
      <c r="B32" s="281" t="s">
        <v>1</v>
      </c>
      <c r="C32" s="293" t="str">
        <f t="shared" ref="C32:K32" si="10">IF(SUM(C33:C34)=0,"-",(SUM(C33:C34)))</f>
        <v>-</v>
      </c>
      <c r="D32" s="293" t="str">
        <f t="shared" si="10"/>
        <v>-</v>
      </c>
      <c r="E32" s="293" t="str">
        <f t="shared" si="10"/>
        <v>-</v>
      </c>
      <c r="F32" s="293" t="str">
        <f t="shared" si="10"/>
        <v>-</v>
      </c>
      <c r="G32" s="293" t="str">
        <f t="shared" si="10"/>
        <v>-</v>
      </c>
      <c r="H32" s="293" t="str">
        <f t="shared" si="10"/>
        <v>-</v>
      </c>
      <c r="I32" s="293" t="str">
        <f t="shared" si="10"/>
        <v>-</v>
      </c>
      <c r="J32" s="293" t="str">
        <f t="shared" si="10"/>
        <v>-</v>
      </c>
      <c r="K32" s="293" t="str">
        <f t="shared" si="10"/>
        <v>-</v>
      </c>
      <c r="L32" s="112"/>
    </row>
    <row r="33" spans="1:12" s="110" customFormat="1" x14ac:dyDescent="0.2">
      <c r="A33" s="546"/>
      <c r="B33" s="343" t="s">
        <v>229</v>
      </c>
      <c r="C33" s="236" t="s">
        <v>463</v>
      </c>
      <c r="D33" s="236" t="s">
        <v>463</v>
      </c>
      <c r="E33" s="236" t="s">
        <v>463</v>
      </c>
      <c r="F33" s="236" t="s">
        <v>463</v>
      </c>
      <c r="G33" s="236" t="s">
        <v>463</v>
      </c>
      <c r="H33" s="236" t="s">
        <v>463</v>
      </c>
      <c r="I33" s="236" t="s">
        <v>463</v>
      </c>
      <c r="J33" s="236" t="s">
        <v>463</v>
      </c>
      <c r="K33" s="236" t="s">
        <v>463</v>
      </c>
      <c r="L33" s="112"/>
    </row>
    <row r="34" spans="1:12" s="110" customFormat="1" x14ac:dyDescent="0.2">
      <c r="A34" s="547"/>
      <c r="B34" s="286" t="s">
        <v>230</v>
      </c>
      <c r="C34" s="234" t="s">
        <v>463</v>
      </c>
      <c r="D34" s="234" t="s">
        <v>463</v>
      </c>
      <c r="E34" s="234" t="s">
        <v>463</v>
      </c>
      <c r="F34" s="234" t="s">
        <v>463</v>
      </c>
      <c r="G34" s="234" t="s">
        <v>463</v>
      </c>
      <c r="H34" s="234" t="s">
        <v>463</v>
      </c>
      <c r="I34" s="234" t="s">
        <v>463</v>
      </c>
      <c r="J34" s="234" t="s">
        <v>463</v>
      </c>
      <c r="K34" s="234" t="s">
        <v>463</v>
      </c>
      <c r="L34" s="112"/>
    </row>
    <row r="35" spans="1:12" s="110" customFormat="1" x14ac:dyDescent="0.2">
      <c r="A35" s="545" t="s">
        <v>389</v>
      </c>
      <c r="B35" s="281" t="s">
        <v>1</v>
      </c>
      <c r="C35" s="293" t="str">
        <f t="shared" ref="C35:K35" si="11">IF(SUM(C36:C37)=0,"-",(SUM(C36:C37)))</f>
        <v>-</v>
      </c>
      <c r="D35" s="293" t="str">
        <f t="shared" si="11"/>
        <v>-</v>
      </c>
      <c r="E35" s="293" t="str">
        <f t="shared" si="11"/>
        <v>-</v>
      </c>
      <c r="F35" s="293" t="str">
        <f t="shared" si="11"/>
        <v>-</v>
      </c>
      <c r="G35" s="293">
        <f t="shared" si="11"/>
        <v>1</v>
      </c>
      <c r="H35" s="293" t="str">
        <f t="shared" si="11"/>
        <v>-</v>
      </c>
      <c r="I35" s="293" t="str">
        <f t="shared" si="11"/>
        <v>-</v>
      </c>
      <c r="J35" s="293" t="str">
        <f t="shared" si="11"/>
        <v>-</v>
      </c>
      <c r="K35" s="293">
        <f t="shared" si="11"/>
        <v>1</v>
      </c>
      <c r="L35" s="112"/>
    </row>
    <row r="36" spans="1:12" s="110" customFormat="1" x14ac:dyDescent="0.2">
      <c r="A36" s="546"/>
      <c r="B36" s="343" t="s">
        <v>229</v>
      </c>
      <c r="C36" s="236" t="s">
        <v>463</v>
      </c>
      <c r="D36" s="236" t="s">
        <v>463</v>
      </c>
      <c r="E36" s="236" t="s">
        <v>463</v>
      </c>
      <c r="F36" s="236" t="s">
        <v>463</v>
      </c>
      <c r="G36" s="236">
        <v>1</v>
      </c>
      <c r="H36" s="236" t="s">
        <v>463</v>
      </c>
      <c r="I36" s="236" t="s">
        <v>463</v>
      </c>
      <c r="J36" s="236" t="s">
        <v>463</v>
      </c>
      <c r="K36" s="236">
        <v>1</v>
      </c>
      <c r="L36" s="112"/>
    </row>
    <row r="37" spans="1:12" s="110" customFormat="1" x14ac:dyDescent="0.2">
      <c r="A37" s="547"/>
      <c r="B37" s="286" t="s">
        <v>230</v>
      </c>
      <c r="C37" s="234" t="s">
        <v>463</v>
      </c>
      <c r="D37" s="234" t="s">
        <v>463</v>
      </c>
      <c r="E37" s="234" t="s">
        <v>463</v>
      </c>
      <c r="F37" s="234" t="s">
        <v>463</v>
      </c>
      <c r="G37" s="234" t="s">
        <v>463</v>
      </c>
      <c r="H37" s="234" t="s">
        <v>463</v>
      </c>
      <c r="I37" s="234" t="s">
        <v>463</v>
      </c>
      <c r="J37" s="234" t="s">
        <v>463</v>
      </c>
      <c r="K37" s="234" t="s">
        <v>463</v>
      </c>
      <c r="L37" s="112"/>
    </row>
    <row r="38" spans="1:12" s="110" customFormat="1" x14ac:dyDescent="0.2">
      <c r="A38" s="545" t="s">
        <v>378</v>
      </c>
      <c r="B38" s="281" t="s">
        <v>1</v>
      </c>
      <c r="C38" s="293" t="str">
        <f t="shared" ref="C38:K38" si="12">IF(SUM(C39:C40)=0,"-",(SUM(C39:C40)))</f>
        <v>-</v>
      </c>
      <c r="D38" s="293" t="str">
        <f t="shared" si="12"/>
        <v>-</v>
      </c>
      <c r="E38" s="293" t="str">
        <f t="shared" si="12"/>
        <v>-</v>
      </c>
      <c r="F38" s="293" t="str">
        <f t="shared" si="12"/>
        <v>-</v>
      </c>
      <c r="G38" s="293" t="str">
        <f t="shared" si="12"/>
        <v>-</v>
      </c>
      <c r="H38" s="293" t="str">
        <f t="shared" si="12"/>
        <v>-</v>
      </c>
      <c r="I38" s="293" t="str">
        <f t="shared" si="12"/>
        <v>-</v>
      </c>
      <c r="J38" s="293" t="str">
        <f t="shared" si="12"/>
        <v>-</v>
      </c>
      <c r="K38" s="293" t="str">
        <f t="shared" si="12"/>
        <v>-</v>
      </c>
      <c r="L38" s="112"/>
    </row>
    <row r="39" spans="1:12" s="110" customFormat="1" x14ac:dyDescent="0.2">
      <c r="A39" s="546"/>
      <c r="B39" s="343" t="s">
        <v>229</v>
      </c>
      <c r="C39" s="236" t="s">
        <v>463</v>
      </c>
      <c r="D39" s="236" t="s">
        <v>463</v>
      </c>
      <c r="E39" s="236" t="s">
        <v>463</v>
      </c>
      <c r="F39" s="236" t="s">
        <v>463</v>
      </c>
      <c r="G39" s="236" t="s">
        <v>463</v>
      </c>
      <c r="H39" s="236" t="s">
        <v>463</v>
      </c>
      <c r="I39" s="236" t="s">
        <v>463</v>
      </c>
      <c r="J39" s="236" t="s">
        <v>463</v>
      </c>
      <c r="K39" s="236" t="s">
        <v>463</v>
      </c>
      <c r="L39" s="112"/>
    </row>
    <row r="40" spans="1:12" s="110" customFormat="1" x14ac:dyDescent="0.2">
      <c r="A40" s="547"/>
      <c r="B40" s="286" t="s">
        <v>230</v>
      </c>
      <c r="C40" s="234" t="s">
        <v>463</v>
      </c>
      <c r="D40" s="234" t="s">
        <v>463</v>
      </c>
      <c r="E40" s="234" t="s">
        <v>463</v>
      </c>
      <c r="F40" s="234" t="s">
        <v>463</v>
      </c>
      <c r="G40" s="234" t="s">
        <v>463</v>
      </c>
      <c r="H40" s="234" t="s">
        <v>463</v>
      </c>
      <c r="I40" s="234" t="s">
        <v>463</v>
      </c>
      <c r="J40" s="234" t="s">
        <v>463</v>
      </c>
      <c r="K40" s="234" t="s">
        <v>463</v>
      </c>
      <c r="L40" s="112"/>
    </row>
    <row r="41" spans="1:12" s="110" customFormat="1" x14ac:dyDescent="0.2">
      <c r="A41" s="545" t="s">
        <v>379</v>
      </c>
      <c r="B41" s="281" t="s">
        <v>1</v>
      </c>
      <c r="C41" s="293" t="str">
        <f t="shared" ref="C41:K41" si="13">IF(SUM(C42:C43)=0,"-",(SUM(C42:C43)))</f>
        <v>-</v>
      </c>
      <c r="D41" s="293" t="str">
        <f t="shared" si="13"/>
        <v>-</v>
      </c>
      <c r="E41" s="293" t="str">
        <f t="shared" si="13"/>
        <v>-</v>
      </c>
      <c r="F41" s="293" t="str">
        <f t="shared" si="13"/>
        <v>-</v>
      </c>
      <c r="G41" s="293" t="str">
        <f t="shared" si="13"/>
        <v>-</v>
      </c>
      <c r="H41" s="293" t="str">
        <f t="shared" si="13"/>
        <v>-</v>
      </c>
      <c r="I41" s="293" t="str">
        <f t="shared" si="13"/>
        <v>-</v>
      </c>
      <c r="J41" s="293" t="str">
        <f t="shared" si="13"/>
        <v>-</v>
      </c>
      <c r="K41" s="293" t="str">
        <f t="shared" si="13"/>
        <v>-</v>
      </c>
      <c r="L41" s="112"/>
    </row>
    <row r="42" spans="1:12" s="110" customFormat="1" x14ac:dyDescent="0.2">
      <c r="A42" s="546"/>
      <c r="B42" s="343" t="s">
        <v>229</v>
      </c>
      <c r="C42" s="236" t="s">
        <v>463</v>
      </c>
      <c r="D42" s="236" t="s">
        <v>463</v>
      </c>
      <c r="E42" s="236" t="s">
        <v>463</v>
      </c>
      <c r="F42" s="236" t="s">
        <v>463</v>
      </c>
      <c r="G42" s="236" t="s">
        <v>463</v>
      </c>
      <c r="H42" s="236" t="s">
        <v>463</v>
      </c>
      <c r="I42" s="236" t="s">
        <v>463</v>
      </c>
      <c r="J42" s="236" t="s">
        <v>463</v>
      </c>
      <c r="K42" s="236" t="s">
        <v>463</v>
      </c>
      <c r="L42" s="112"/>
    </row>
    <row r="43" spans="1:12" s="110" customFormat="1" x14ac:dyDescent="0.2">
      <c r="A43" s="547"/>
      <c r="B43" s="286" t="s">
        <v>230</v>
      </c>
      <c r="C43" s="234" t="s">
        <v>463</v>
      </c>
      <c r="D43" s="234" t="s">
        <v>463</v>
      </c>
      <c r="E43" s="234" t="s">
        <v>463</v>
      </c>
      <c r="F43" s="234" t="s">
        <v>463</v>
      </c>
      <c r="G43" s="234" t="s">
        <v>463</v>
      </c>
      <c r="H43" s="234" t="s">
        <v>463</v>
      </c>
      <c r="I43" s="234" t="s">
        <v>463</v>
      </c>
      <c r="J43" s="234" t="s">
        <v>463</v>
      </c>
      <c r="K43" s="234" t="s">
        <v>463</v>
      </c>
      <c r="L43" s="112"/>
    </row>
    <row r="44" spans="1:12" s="110" customFormat="1" x14ac:dyDescent="0.2">
      <c r="A44" s="545" t="s">
        <v>380</v>
      </c>
      <c r="B44" s="281" t="s">
        <v>1</v>
      </c>
      <c r="C44" s="293" t="str">
        <f t="shared" ref="C44:K44" si="14">IF(SUM(C45:C46)=0,"-",(SUM(C45:C46)))</f>
        <v>-</v>
      </c>
      <c r="D44" s="293" t="str">
        <f t="shared" si="14"/>
        <v>-</v>
      </c>
      <c r="E44" s="293" t="str">
        <f t="shared" si="14"/>
        <v>-</v>
      </c>
      <c r="F44" s="293" t="str">
        <f t="shared" si="14"/>
        <v>-</v>
      </c>
      <c r="G44" s="293" t="str">
        <f t="shared" si="14"/>
        <v>-</v>
      </c>
      <c r="H44" s="293" t="str">
        <f t="shared" si="14"/>
        <v>-</v>
      </c>
      <c r="I44" s="293" t="str">
        <f t="shared" si="14"/>
        <v>-</v>
      </c>
      <c r="J44" s="293" t="str">
        <f t="shared" si="14"/>
        <v>-</v>
      </c>
      <c r="K44" s="293" t="str">
        <f t="shared" si="14"/>
        <v>-</v>
      </c>
      <c r="L44" s="112"/>
    </row>
    <row r="45" spans="1:12" s="110" customFormat="1" x14ac:dyDescent="0.2">
      <c r="A45" s="546"/>
      <c r="B45" s="343" t="s">
        <v>229</v>
      </c>
      <c r="C45" s="236" t="s">
        <v>463</v>
      </c>
      <c r="D45" s="236" t="s">
        <v>463</v>
      </c>
      <c r="E45" s="236" t="s">
        <v>463</v>
      </c>
      <c r="F45" s="236" t="s">
        <v>463</v>
      </c>
      <c r="G45" s="236" t="s">
        <v>463</v>
      </c>
      <c r="H45" s="236" t="s">
        <v>463</v>
      </c>
      <c r="I45" s="236" t="s">
        <v>463</v>
      </c>
      <c r="J45" s="236" t="s">
        <v>463</v>
      </c>
      <c r="K45" s="236" t="s">
        <v>463</v>
      </c>
      <c r="L45" s="112"/>
    </row>
    <row r="46" spans="1:12" s="110" customFormat="1" x14ac:dyDescent="0.2">
      <c r="A46" s="547"/>
      <c r="B46" s="286" t="s">
        <v>230</v>
      </c>
      <c r="C46" s="234" t="s">
        <v>463</v>
      </c>
      <c r="D46" s="234" t="s">
        <v>463</v>
      </c>
      <c r="E46" s="234" t="s">
        <v>463</v>
      </c>
      <c r="F46" s="234" t="s">
        <v>463</v>
      </c>
      <c r="G46" s="234" t="s">
        <v>463</v>
      </c>
      <c r="H46" s="234" t="s">
        <v>463</v>
      </c>
      <c r="I46" s="234" t="s">
        <v>463</v>
      </c>
      <c r="J46" s="234" t="s">
        <v>463</v>
      </c>
      <c r="K46" s="234" t="s">
        <v>463</v>
      </c>
      <c r="L46" s="112"/>
    </row>
    <row r="47" spans="1:12" s="110" customFormat="1" x14ac:dyDescent="0.2">
      <c r="A47" s="545" t="s">
        <v>381</v>
      </c>
      <c r="B47" s="281" t="s">
        <v>1</v>
      </c>
      <c r="C47" s="293" t="str">
        <f t="shared" ref="C47:K47" si="15">IF(SUM(C48:C49)=0,"-",(SUM(C48:C49)))</f>
        <v>-</v>
      </c>
      <c r="D47" s="293" t="str">
        <f t="shared" si="15"/>
        <v>-</v>
      </c>
      <c r="E47" s="293" t="str">
        <f t="shared" si="15"/>
        <v>-</v>
      </c>
      <c r="F47" s="293" t="str">
        <f t="shared" si="15"/>
        <v>-</v>
      </c>
      <c r="G47" s="293" t="str">
        <f t="shared" si="15"/>
        <v>-</v>
      </c>
      <c r="H47" s="293" t="str">
        <f t="shared" si="15"/>
        <v>-</v>
      </c>
      <c r="I47" s="293" t="str">
        <f t="shared" si="15"/>
        <v>-</v>
      </c>
      <c r="J47" s="293" t="str">
        <f t="shared" si="15"/>
        <v>-</v>
      </c>
      <c r="K47" s="293" t="str">
        <f t="shared" si="15"/>
        <v>-</v>
      </c>
      <c r="L47" s="112"/>
    </row>
    <row r="48" spans="1:12" s="110" customFormat="1" x14ac:dyDescent="0.2">
      <c r="A48" s="546"/>
      <c r="B48" s="343" t="s">
        <v>229</v>
      </c>
      <c r="C48" s="236" t="s">
        <v>463</v>
      </c>
      <c r="D48" s="236" t="s">
        <v>463</v>
      </c>
      <c r="E48" s="236" t="s">
        <v>463</v>
      </c>
      <c r="F48" s="236" t="s">
        <v>463</v>
      </c>
      <c r="G48" s="236" t="s">
        <v>463</v>
      </c>
      <c r="H48" s="236" t="s">
        <v>463</v>
      </c>
      <c r="I48" s="236" t="s">
        <v>463</v>
      </c>
      <c r="J48" s="236" t="s">
        <v>463</v>
      </c>
      <c r="K48" s="236" t="s">
        <v>463</v>
      </c>
      <c r="L48" s="112"/>
    </row>
    <row r="49" spans="1:12" s="110" customFormat="1" x14ac:dyDescent="0.2">
      <c r="A49" s="547"/>
      <c r="B49" s="286" t="s">
        <v>230</v>
      </c>
      <c r="C49" s="234" t="s">
        <v>463</v>
      </c>
      <c r="D49" s="234" t="s">
        <v>463</v>
      </c>
      <c r="E49" s="234" t="s">
        <v>463</v>
      </c>
      <c r="F49" s="234" t="s">
        <v>463</v>
      </c>
      <c r="G49" s="234" t="s">
        <v>463</v>
      </c>
      <c r="H49" s="234" t="s">
        <v>463</v>
      </c>
      <c r="I49" s="234" t="s">
        <v>463</v>
      </c>
      <c r="J49" s="234" t="s">
        <v>463</v>
      </c>
      <c r="K49" s="234" t="s">
        <v>463</v>
      </c>
      <c r="L49" s="112"/>
    </row>
    <row r="50" spans="1:12" s="110" customFormat="1" x14ac:dyDescent="0.2">
      <c r="A50" s="545" t="s">
        <v>382</v>
      </c>
      <c r="B50" s="281" t="s">
        <v>1</v>
      </c>
      <c r="C50" s="293" t="str">
        <f t="shared" ref="C50:K50" si="16">IF(SUM(C51:C52)=0,"-",(SUM(C51:C52)))</f>
        <v>-</v>
      </c>
      <c r="D50" s="293" t="str">
        <f t="shared" si="16"/>
        <v>-</v>
      </c>
      <c r="E50" s="293" t="str">
        <f t="shared" si="16"/>
        <v>-</v>
      </c>
      <c r="F50" s="293" t="str">
        <f t="shared" si="16"/>
        <v>-</v>
      </c>
      <c r="G50" s="293" t="str">
        <f t="shared" si="16"/>
        <v>-</v>
      </c>
      <c r="H50" s="293" t="str">
        <f t="shared" si="16"/>
        <v>-</v>
      </c>
      <c r="I50" s="293" t="str">
        <f t="shared" si="16"/>
        <v>-</v>
      </c>
      <c r="J50" s="293" t="str">
        <f t="shared" si="16"/>
        <v>-</v>
      </c>
      <c r="K50" s="293" t="str">
        <f t="shared" si="16"/>
        <v>-</v>
      </c>
      <c r="L50" s="112"/>
    </row>
    <row r="51" spans="1:12" s="110" customFormat="1" x14ac:dyDescent="0.2">
      <c r="A51" s="546"/>
      <c r="B51" s="343" t="s">
        <v>229</v>
      </c>
      <c r="C51" s="236" t="s">
        <v>463</v>
      </c>
      <c r="D51" s="236" t="s">
        <v>463</v>
      </c>
      <c r="E51" s="236" t="s">
        <v>463</v>
      </c>
      <c r="F51" s="236" t="s">
        <v>463</v>
      </c>
      <c r="G51" s="236" t="s">
        <v>463</v>
      </c>
      <c r="H51" s="236" t="s">
        <v>463</v>
      </c>
      <c r="I51" s="236" t="s">
        <v>463</v>
      </c>
      <c r="J51" s="236" t="s">
        <v>463</v>
      </c>
      <c r="K51" s="236" t="s">
        <v>463</v>
      </c>
      <c r="L51" s="112"/>
    </row>
    <row r="52" spans="1:12" s="110" customFormat="1" x14ac:dyDescent="0.2">
      <c r="A52" s="547"/>
      <c r="B52" s="286" t="s">
        <v>230</v>
      </c>
      <c r="C52" s="234" t="s">
        <v>463</v>
      </c>
      <c r="D52" s="234" t="s">
        <v>463</v>
      </c>
      <c r="E52" s="234" t="s">
        <v>463</v>
      </c>
      <c r="F52" s="234" t="s">
        <v>463</v>
      </c>
      <c r="G52" s="234" t="s">
        <v>463</v>
      </c>
      <c r="H52" s="234" t="s">
        <v>463</v>
      </c>
      <c r="I52" s="234" t="s">
        <v>463</v>
      </c>
      <c r="J52" s="234" t="s">
        <v>463</v>
      </c>
      <c r="K52" s="234" t="s">
        <v>463</v>
      </c>
      <c r="L52" s="112"/>
    </row>
    <row r="53" spans="1:12" s="110" customFormat="1" x14ac:dyDescent="0.2">
      <c r="A53" s="545" t="s">
        <v>383</v>
      </c>
      <c r="B53" s="281" t="s">
        <v>1</v>
      </c>
      <c r="C53" s="293" t="str">
        <f t="shared" ref="C53:K53" si="17">IF(SUM(C54:C55)=0,"-",(SUM(C54:C55)))</f>
        <v>-</v>
      </c>
      <c r="D53" s="293" t="str">
        <f t="shared" si="17"/>
        <v>-</v>
      </c>
      <c r="E53" s="293" t="str">
        <f t="shared" si="17"/>
        <v>-</v>
      </c>
      <c r="F53" s="293" t="str">
        <f t="shared" si="17"/>
        <v>-</v>
      </c>
      <c r="G53" s="293" t="str">
        <f t="shared" si="17"/>
        <v>-</v>
      </c>
      <c r="H53" s="293" t="str">
        <f t="shared" si="17"/>
        <v>-</v>
      </c>
      <c r="I53" s="293" t="str">
        <f t="shared" si="17"/>
        <v>-</v>
      </c>
      <c r="J53" s="293" t="str">
        <f t="shared" si="17"/>
        <v>-</v>
      </c>
      <c r="K53" s="293" t="str">
        <f t="shared" si="17"/>
        <v>-</v>
      </c>
      <c r="L53" s="112"/>
    </row>
    <row r="54" spans="1:12" s="110" customFormat="1" x14ac:dyDescent="0.2">
      <c r="A54" s="546"/>
      <c r="B54" s="343" t="s">
        <v>229</v>
      </c>
      <c r="C54" s="236" t="s">
        <v>463</v>
      </c>
      <c r="D54" s="236" t="s">
        <v>463</v>
      </c>
      <c r="E54" s="236" t="s">
        <v>463</v>
      </c>
      <c r="F54" s="236" t="s">
        <v>463</v>
      </c>
      <c r="G54" s="236" t="s">
        <v>463</v>
      </c>
      <c r="H54" s="236" t="s">
        <v>463</v>
      </c>
      <c r="I54" s="236" t="s">
        <v>463</v>
      </c>
      <c r="J54" s="236" t="s">
        <v>463</v>
      </c>
      <c r="K54" s="236" t="s">
        <v>463</v>
      </c>
      <c r="L54" s="112"/>
    </row>
    <row r="55" spans="1:12" s="110" customFormat="1" x14ac:dyDescent="0.2">
      <c r="A55" s="547"/>
      <c r="B55" s="286" t="s">
        <v>230</v>
      </c>
      <c r="C55" s="234" t="s">
        <v>463</v>
      </c>
      <c r="D55" s="234" t="s">
        <v>463</v>
      </c>
      <c r="E55" s="234" t="s">
        <v>463</v>
      </c>
      <c r="F55" s="234" t="s">
        <v>463</v>
      </c>
      <c r="G55" s="234" t="s">
        <v>463</v>
      </c>
      <c r="H55" s="234" t="s">
        <v>463</v>
      </c>
      <c r="I55" s="234" t="s">
        <v>463</v>
      </c>
      <c r="J55" s="234" t="s">
        <v>463</v>
      </c>
      <c r="K55" s="234" t="s">
        <v>463</v>
      </c>
      <c r="L55" s="112"/>
    </row>
    <row r="56" spans="1:12" s="110" customFormat="1" x14ac:dyDescent="0.2">
      <c r="A56" s="545" t="s">
        <v>384</v>
      </c>
      <c r="B56" s="281" t="s">
        <v>1</v>
      </c>
      <c r="C56" s="293" t="str">
        <f t="shared" ref="C56:K56" si="18">IF(SUM(C57:C58)=0,"-",(SUM(C57:C58)))</f>
        <v>-</v>
      </c>
      <c r="D56" s="293" t="str">
        <f t="shared" si="18"/>
        <v>-</v>
      </c>
      <c r="E56" s="293" t="str">
        <f t="shared" si="18"/>
        <v>-</v>
      </c>
      <c r="F56" s="293" t="str">
        <f t="shared" si="18"/>
        <v>-</v>
      </c>
      <c r="G56" s="293" t="str">
        <f t="shared" si="18"/>
        <v>-</v>
      </c>
      <c r="H56" s="293" t="str">
        <f t="shared" si="18"/>
        <v>-</v>
      </c>
      <c r="I56" s="293" t="str">
        <f t="shared" si="18"/>
        <v>-</v>
      </c>
      <c r="J56" s="293" t="str">
        <f t="shared" si="18"/>
        <v>-</v>
      </c>
      <c r="K56" s="293" t="str">
        <f t="shared" si="18"/>
        <v>-</v>
      </c>
      <c r="L56" s="112"/>
    </row>
    <row r="57" spans="1:12" s="110" customFormat="1" x14ac:dyDescent="0.2">
      <c r="A57" s="546"/>
      <c r="B57" s="343" t="s">
        <v>229</v>
      </c>
      <c r="C57" s="236" t="s">
        <v>463</v>
      </c>
      <c r="D57" s="236" t="s">
        <v>463</v>
      </c>
      <c r="E57" s="236" t="s">
        <v>463</v>
      </c>
      <c r="F57" s="236" t="s">
        <v>463</v>
      </c>
      <c r="G57" s="236" t="s">
        <v>463</v>
      </c>
      <c r="H57" s="236" t="s">
        <v>463</v>
      </c>
      <c r="I57" s="236" t="s">
        <v>463</v>
      </c>
      <c r="J57" s="236" t="s">
        <v>463</v>
      </c>
      <c r="K57" s="236" t="s">
        <v>463</v>
      </c>
      <c r="L57" s="112"/>
    </row>
    <row r="58" spans="1:12" s="110" customFormat="1" x14ac:dyDescent="0.2">
      <c r="A58" s="547"/>
      <c r="B58" s="286" t="s">
        <v>230</v>
      </c>
      <c r="C58" s="234" t="s">
        <v>463</v>
      </c>
      <c r="D58" s="234" t="s">
        <v>463</v>
      </c>
      <c r="E58" s="234" t="s">
        <v>463</v>
      </c>
      <c r="F58" s="234" t="s">
        <v>463</v>
      </c>
      <c r="G58" s="234" t="s">
        <v>463</v>
      </c>
      <c r="H58" s="234" t="s">
        <v>463</v>
      </c>
      <c r="I58" s="234" t="s">
        <v>463</v>
      </c>
      <c r="J58" s="234" t="s">
        <v>463</v>
      </c>
      <c r="K58" s="234" t="s">
        <v>463</v>
      </c>
      <c r="L58" s="112"/>
    </row>
    <row r="59" spans="1:12" s="110" customFormat="1" x14ac:dyDescent="0.2">
      <c r="A59" s="545" t="s">
        <v>385</v>
      </c>
      <c r="B59" s="281" t="s">
        <v>1</v>
      </c>
      <c r="C59" s="293" t="str">
        <f t="shared" ref="C59:K59" si="19">IF(SUM(C60:C61)=0,"-",(SUM(C60:C61)))</f>
        <v>-</v>
      </c>
      <c r="D59" s="293" t="str">
        <f t="shared" si="19"/>
        <v>-</v>
      </c>
      <c r="E59" s="293" t="str">
        <f t="shared" si="19"/>
        <v>-</v>
      </c>
      <c r="F59" s="293" t="str">
        <f t="shared" si="19"/>
        <v>-</v>
      </c>
      <c r="G59" s="293" t="str">
        <f t="shared" si="19"/>
        <v>-</v>
      </c>
      <c r="H59" s="293" t="str">
        <f t="shared" si="19"/>
        <v>-</v>
      </c>
      <c r="I59" s="293" t="str">
        <f t="shared" si="19"/>
        <v>-</v>
      </c>
      <c r="J59" s="293" t="str">
        <f t="shared" si="19"/>
        <v>-</v>
      </c>
      <c r="K59" s="293" t="str">
        <f t="shared" si="19"/>
        <v>-</v>
      </c>
      <c r="L59" s="112"/>
    </row>
    <row r="60" spans="1:12" s="110" customFormat="1" x14ac:dyDescent="0.2">
      <c r="A60" s="546"/>
      <c r="B60" s="343" t="s">
        <v>229</v>
      </c>
      <c r="C60" s="236" t="s">
        <v>463</v>
      </c>
      <c r="D60" s="236" t="s">
        <v>463</v>
      </c>
      <c r="E60" s="236" t="s">
        <v>463</v>
      </c>
      <c r="F60" s="236" t="s">
        <v>463</v>
      </c>
      <c r="G60" s="236" t="s">
        <v>463</v>
      </c>
      <c r="H60" s="236" t="s">
        <v>463</v>
      </c>
      <c r="I60" s="236" t="s">
        <v>463</v>
      </c>
      <c r="J60" s="236" t="s">
        <v>463</v>
      </c>
      <c r="K60" s="236" t="s">
        <v>463</v>
      </c>
      <c r="L60" s="112"/>
    </row>
    <row r="61" spans="1:12" s="110" customFormat="1" x14ac:dyDescent="0.2">
      <c r="A61" s="547"/>
      <c r="B61" s="286" t="s">
        <v>230</v>
      </c>
      <c r="C61" s="234" t="s">
        <v>463</v>
      </c>
      <c r="D61" s="234" t="s">
        <v>463</v>
      </c>
      <c r="E61" s="234" t="s">
        <v>463</v>
      </c>
      <c r="F61" s="234" t="s">
        <v>463</v>
      </c>
      <c r="G61" s="234" t="s">
        <v>463</v>
      </c>
      <c r="H61" s="234" t="s">
        <v>463</v>
      </c>
      <c r="I61" s="234" t="s">
        <v>463</v>
      </c>
      <c r="J61" s="234" t="s">
        <v>463</v>
      </c>
      <c r="K61" s="234" t="s">
        <v>463</v>
      </c>
      <c r="L61" s="112"/>
    </row>
    <row r="62" spans="1:12" s="110" customFormat="1" x14ac:dyDescent="0.2">
      <c r="A62" s="545" t="s">
        <v>386</v>
      </c>
      <c r="B62" s="281" t="s">
        <v>1</v>
      </c>
      <c r="C62" s="293" t="str">
        <f t="shared" ref="C62:K62" si="20">IF(SUM(C63:C64)=0,"-",(SUM(C63:C64)))</f>
        <v>-</v>
      </c>
      <c r="D62" s="293" t="str">
        <f t="shared" si="20"/>
        <v>-</v>
      </c>
      <c r="E62" s="293" t="str">
        <f t="shared" si="20"/>
        <v>-</v>
      </c>
      <c r="F62" s="293" t="str">
        <f t="shared" si="20"/>
        <v>-</v>
      </c>
      <c r="G62" s="293" t="str">
        <f t="shared" si="20"/>
        <v>-</v>
      </c>
      <c r="H62" s="293" t="str">
        <f t="shared" si="20"/>
        <v>-</v>
      </c>
      <c r="I62" s="293" t="str">
        <f t="shared" si="20"/>
        <v>-</v>
      </c>
      <c r="J62" s="293" t="str">
        <f t="shared" si="20"/>
        <v>-</v>
      </c>
      <c r="K62" s="293" t="str">
        <f t="shared" si="20"/>
        <v>-</v>
      </c>
      <c r="L62" s="112"/>
    </row>
    <row r="63" spans="1:12" s="110" customFormat="1" x14ac:dyDescent="0.2">
      <c r="A63" s="546"/>
      <c r="B63" s="343" t="s">
        <v>229</v>
      </c>
      <c r="C63" s="236" t="s">
        <v>463</v>
      </c>
      <c r="D63" s="236" t="s">
        <v>463</v>
      </c>
      <c r="E63" s="236" t="s">
        <v>463</v>
      </c>
      <c r="F63" s="236" t="s">
        <v>463</v>
      </c>
      <c r="G63" s="236" t="s">
        <v>463</v>
      </c>
      <c r="H63" s="236" t="s">
        <v>463</v>
      </c>
      <c r="I63" s="236" t="s">
        <v>463</v>
      </c>
      <c r="J63" s="236" t="s">
        <v>463</v>
      </c>
      <c r="K63" s="236" t="s">
        <v>463</v>
      </c>
      <c r="L63" s="112"/>
    </row>
    <row r="64" spans="1:12" s="110" customFormat="1" x14ac:dyDescent="0.2">
      <c r="A64" s="547"/>
      <c r="B64" s="286" t="s">
        <v>230</v>
      </c>
      <c r="C64" s="234" t="s">
        <v>463</v>
      </c>
      <c r="D64" s="234" t="s">
        <v>463</v>
      </c>
      <c r="E64" s="234" t="s">
        <v>463</v>
      </c>
      <c r="F64" s="234" t="s">
        <v>463</v>
      </c>
      <c r="G64" s="234" t="s">
        <v>463</v>
      </c>
      <c r="H64" s="234" t="s">
        <v>463</v>
      </c>
      <c r="I64" s="234" t="s">
        <v>463</v>
      </c>
      <c r="J64" s="234" t="s">
        <v>463</v>
      </c>
      <c r="K64" s="234" t="s">
        <v>463</v>
      </c>
      <c r="L64" s="112"/>
    </row>
    <row r="65" spans="1:13" s="110" customFormat="1" x14ac:dyDescent="0.2">
      <c r="A65" s="545" t="s">
        <v>387</v>
      </c>
      <c r="B65" s="281" t="s">
        <v>1</v>
      </c>
      <c r="C65" s="293" t="str">
        <f t="shared" ref="C65:K65" si="21">IF(SUM(C66:C67)=0,"-",(SUM(C66:C67)))</f>
        <v>-</v>
      </c>
      <c r="D65" s="293" t="str">
        <f t="shared" si="21"/>
        <v>-</v>
      </c>
      <c r="E65" s="293" t="str">
        <f t="shared" si="21"/>
        <v>-</v>
      </c>
      <c r="F65" s="293" t="str">
        <f t="shared" si="21"/>
        <v>-</v>
      </c>
      <c r="G65" s="293" t="str">
        <f t="shared" si="21"/>
        <v>-</v>
      </c>
      <c r="H65" s="293" t="str">
        <f t="shared" si="21"/>
        <v>-</v>
      </c>
      <c r="I65" s="293" t="str">
        <f t="shared" si="21"/>
        <v>-</v>
      </c>
      <c r="J65" s="293" t="str">
        <f t="shared" si="21"/>
        <v>-</v>
      </c>
      <c r="K65" s="293" t="str">
        <f t="shared" si="21"/>
        <v>-</v>
      </c>
      <c r="L65" s="112"/>
    </row>
    <row r="66" spans="1:13" s="110" customFormat="1" x14ac:dyDescent="0.2">
      <c r="A66" s="546"/>
      <c r="B66" s="343" t="s">
        <v>229</v>
      </c>
      <c r="C66" s="236" t="s">
        <v>463</v>
      </c>
      <c r="D66" s="236" t="s">
        <v>463</v>
      </c>
      <c r="E66" s="236" t="s">
        <v>463</v>
      </c>
      <c r="F66" s="236" t="s">
        <v>463</v>
      </c>
      <c r="G66" s="236" t="s">
        <v>463</v>
      </c>
      <c r="H66" s="236" t="s">
        <v>463</v>
      </c>
      <c r="I66" s="236" t="s">
        <v>463</v>
      </c>
      <c r="J66" s="236" t="s">
        <v>463</v>
      </c>
      <c r="K66" s="236" t="s">
        <v>463</v>
      </c>
      <c r="L66" s="112"/>
    </row>
    <row r="67" spans="1:13" s="110" customFormat="1" x14ac:dyDescent="0.2">
      <c r="A67" s="547"/>
      <c r="B67" s="286" t="s">
        <v>230</v>
      </c>
      <c r="C67" s="234" t="s">
        <v>463</v>
      </c>
      <c r="D67" s="234" t="s">
        <v>463</v>
      </c>
      <c r="E67" s="234" t="s">
        <v>463</v>
      </c>
      <c r="F67" s="234" t="s">
        <v>463</v>
      </c>
      <c r="G67" s="234" t="s">
        <v>463</v>
      </c>
      <c r="H67" s="234" t="s">
        <v>463</v>
      </c>
      <c r="I67" s="234" t="s">
        <v>463</v>
      </c>
      <c r="J67" s="234" t="s">
        <v>463</v>
      </c>
      <c r="K67" s="234" t="s">
        <v>463</v>
      </c>
      <c r="L67" s="112"/>
    </row>
    <row r="68" spans="1:13" ht="12.75" customHeight="1" x14ac:dyDescent="0.2">
      <c r="A68" s="199" t="s">
        <v>249</v>
      </c>
      <c r="B68" s="228"/>
      <c r="C68" s="170"/>
      <c r="D68" s="170"/>
      <c r="E68" s="170"/>
      <c r="F68" s="170"/>
      <c r="G68" s="170"/>
      <c r="H68" s="170"/>
      <c r="I68" s="170"/>
      <c r="J68" s="170"/>
      <c r="K68" s="170"/>
      <c r="L68" s="170"/>
      <c r="M68" s="89"/>
    </row>
    <row r="69" spans="1:13" x14ac:dyDescent="0.2">
      <c r="A69" s="200"/>
      <c r="B69" s="228"/>
      <c r="C69" s="170"/>
      <c r="D69" s="170"/>
      <c r="E69" s="170"/>
      <c r="F69" s="170"/>
      <c r="G69" s="170"/>
      <c r="H69" s="170"/>
      <c r="I69" s="170"/>
      <c r="J69" s="170"/>
      <c r="K69" s="170"/>
      <c r="L69" s="170"/>
      <c r="M69" s="89"/>
    </row>
    <row r="70" spans="1:13" x14ac:dyDescent="0.2">
      <c r="A70" s="174"/>
      <c r="B70" s="228"/>
      <c r="C70" s="170"/>
      <c r="D70" s="170"/>
      <c r="E70" s="170"/>
      <c r="F70" s="170"/>
      <c r="G70" s="170"/>
      <c r="H70" s="170"/>
      <c r="I70" s="170"/>
      <c r="J70" s="170"/>
      <c r="K70" s="170"/>
      <c r="L70" s="170"/>
      <c r="M70" s="89"/>
    </row>
  </sheetData>
  <mergeCells count="31">
    <mergeCell ref="J1:K1"/>
    <mergeCell ref="A11:A13"/>
    <mergeCell ref="G2:K2"/>
    <mergeCell ref="G3:G4"/>
    <mergeCell ref="H3:J3"/>
    <mergeCell ref="K3:K4"/>
    <mergeCell ref="C2:F2"/>
    <mergeCell ref="F3:F4"/>
    <mergeCell ref="D3:E3"/>
    <mergeCell ref="A14:A16"/>
    <mergeCell ref="A17:A19"/>
    <mergeCell ref="C3:C4"/>
    <mergeCell ref="A5:A7"/>
    <mergeCell ref="A8:A10"/>
    <mergeCell ref="B2:B3"/>
    <mergeCell ref="A20:A22"/>
    <mergeCell ref="A23:A25"/>
    <mergeCell ref="A59:A61"/>
    <mergeCell ref="A62:A64"/>
    <mergeCell ref="A53:A55"/>
    <mergeCell ref="A26:A28"/>
    <mergeCell ref="A29:A31"/>
    <mergeCell ref="A32:A34"/>
    <mergeCell ref="A35:A37"/>
    <mergeCell ref="A38:A40"/>
    <mergeCell ref="A65:A67"/>
    <mergeCell ref="A41:A43"/>
    <mergeCell ref="A44:A46"/>
    <mergeCell ref="A47:A49"/>
    <mergeCell ref="A50:A52"/>
    <mergeCell ref="A56:A58"/>
  </mergeCells>
  <phoneticPr fontId="2"/>
  <pageMargins left="0.78740157480314965" right="0.78740157480314965" top="0.78740157480314965" bottom="0.59055118110236227" header="0" footer="0"/>
  <pageSetup paperSize="9" scale="79" orientation="portrait" r:id="rId1"/>
  <headerFooter alignWithMargins="0"/>
  <rowBreaks count="1" manualBreakCount="1">
    <brk id="37"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90" zoomScaleNormal="100" zoomScaleSheetLayoutView="90" workbookViewId="0">
      <pane xSplit="2" ySplit="6" topLeftCell="F7" activePane="bottomRight" state="frozen"/>
      <selection pane="topRight" activeCell="C1" sqref="C1"/>
      <selection pane="bottomLeft" activeCell="A11" sqref="A11"/>
      <selection pane="bottomRight" activeCell="A3" sqref="A2:A3"/>
    </sheetView>
  </sheetViews>
  <sheetFormatPr defaultColWidth="9" defaultRowHeight="13" x14ac:dyDescent="0.2"/>
  <cols>
    <col min="1" max="1" width="10.7265625" style="141" customWidth="1"/>
    <col min="2" max="2" width="6" style="142" customWidth="1"/>
    <col min="3" max="3" width="8.6328125" style="142" customWidth="1"/>
    <col min="4" max="4" width="8.6328125" style="138" customWidth="1"/>
    <col min="5" max="7" width="10.08984375" style="138" customWidth="1"/>
    <col min="8" max="8" width="9.6328125" style="138" customWidth="1"/>
    <col min="9" max="11" width="10.08984375" style="138" customWidth="1"/>
    <col min="12" max="13" width="9" style="137"/>
    <col min="14" max="16384" width="9" style="138"/>
  </cols>
  <sheetData>
    <row r="1" spans="1:13" ht="18" customHeight="1" x14ac:dyDescent="0.2">
      <c r="A1" s="237" t="s">
        <v>250</v>
      </c>
      <c r="B1" s="238"/>
      <c r="C1" s="238"/>
      <c r="D1" s="239"/>
      <c r="E1" s="158"/>
      <c r="F1" s="158"/>
      <c r="G1" s="240"/>
      <c r="H1" s="239"/>
      <c r="I1" s="158"/>
      <c r="J1" s="158"/>
      <c r="K1" s="396" t="s">
        <v>446</v>
      </c>
    </row>
    <row r="2" spans="1:13" ht="15" customHeight="1" x14ac:dyDescent="0.2">
      <c r="A2" s="241"/>
      <c r="B2" s="242"/>
      <c r="C2" s="602" t="s">
        <v>224</v>
      </c>
      <c r="D2" s="519"/>
      <c r="E2" s="519"/>
      <c r="F2" s="519"/>
      <c r="G2" s="520"/>
      <c r="H2" s="602" t="s">
        <v>225</v>
      </c>
      <c r="I2" s="513"/>
      <c r="J2" s="513"/>
      <c r="K2" s="514"/>
    </row>
    <row r="3" spans="1:13" s="140" customFormat="1" x14ac:dyDescent="0.2">
      <c r="A3" s="244"/>
      <c r="B3" s="198"/>
      <c r="C3" s="600" t="s">
        <v>226</v>
      </c>
      <c r="D3" s="601"/>
      <c r="E3" s="602" t="s">
        <v>227</v>
      </c>
      <c r="F3" s="603"/>
      <c r="G3" s="603"/>
      <c r="H3" s="604" t="s">
        <v>426</v>
      </c>
      <c r="I3" s="602" t="s">
        <v>318</v>
      </c>
      <c r="J3" s="603"/>
      <c r="K3" s="606"/>
      <c r="L3" s="139"/>
      <c r="M3" s="139"/>
    </row>
    <row r="4" spans="1:13" s="140" customFormat="1" x14ac:dyDescent="0.2">
      <c r="A4" s="245"/>
      <c r="B4" s="246"/>
      <c r="C4" s="83" t="s">
        <v>229</v>
      </c>
      <c r="D4" s="83" t="s">
        <v>230</v>
      </c>
      <c r="E4" s="243" t="s">
        <v>319</v>
      </c>
      <c r="F4" s="243" t="s">
        <v>320</v>
      </c>
      <c r="G4" s="348" t="s">
        <v>228</v>
      </c>
      <c r="H4" s="605"/>
      <c r="I4" s="243" t="s">
        <v>319</v>
      </c>
      <c r="J4" s="243" t="s">
        <v>320</v>
      </c>
      <c r="K4" s="349" t="s">
        <v>228</v>
      </c>
      <c r="L4" s="159"/>
      <c r="M4" s="139"/>
    </row>
    <row r="5" spans="1:13" x14ac:dyDescent="0.2">
      <c r="A5" s="247" t="s">
        <v>178</v>
      </c>
      <c r="B5" s="197" t="s">
        <v>1</v>
      </c>
      <c r="C5" s="119">
        <v>2360</v>
      </c>
      <c r="D5" s="119">
        <v>4247</v>
      </c>
      <c r="E5" s="119">
        <v>3902</v>
      </c>
      <c r="F5" s="119">
        <v>1759</v>
      </c>
      <c r="G5" s="119">
        <v>944</v>
      </c>
      <c r="H5" s="119">
        <v>3203</v>
      </c>
      <c r="I5" s="119">
        <v>529</v>
      </c>
      <c r="J5" s="119">
        <v>838</v>
      </c>
      <c r="K5" s="119">
        <v>1836</v>
      </c>
    </row>
    <row r="6" spans="1:13" s="140" customFormat="1" x14ac:dyDescent="0.2">
      <c r="A6" s="466" t="s">
        <v>388</v>
      </c>
      <c r="B6" s="469" t="s">
        <v>1</v>
      </c>
      <c r="C6" s="467">
        <f t="shared" ref="C6:K6" si="0">IF(SUM(C7:C25)=0,"-",SUM(C7:C25))</f>
        <v>32</v>
      </c>
      <c r="D6" s="467">
        <f t="shared" si="0"/>
        <v>56</v>
      </c>
      <c r="E6" s="467">
        <f t="shared" si="0"/>
        <v>52</v>
      </c>
      <c r="F6" s="467">
        <f t="shared" si="0"/>
        <v>15</v>
      </c>
      <c r="G6" s="467">
        <f t="shared" si="0"/>
        <v>21</v>
      </c>
      <c r="H6" s="467">
        <f t="shared" si="0"/>
        <v>492</v>
      </c>
      <c r="I6" s="467">
        <f t="shared" si="0"/>
        <v>73</v>
      </c>
      <c r="J6" s="467">
        <f t="shared" si="0"/>
        <v>155</v>
      </c>
      <c r="K6" s="467">
        <f t="shared" si="0"/>
        <v>264</v>
      </c>
      <c r="L6" s="139"/>
      <c r="M6" s="139"/>
    </row>
    <row r="7" spans="1:13" s="140" customFormat="1" x14ac:dyDescent="0.2">
      <c r="A7" s="154" t="s">
        <v>370</v>
      </c>
      <c r="B7" s="191" t="s">
        <v>1</v>
      </c>
      <c r="C7" s="122" t="s">
        <v>391</v>
      </c>
      <c r="D7" s="122" t="s">
        <v>391</v>
      </c>
      <c r="E7" s="122" t="s">
        <v>391</v>
      </c>
      <c r="F7" s="122" t="s">
        <v>391</v>
      </c>
      <c r="G7" s="122" t="s">
        <v>391</v>
      </c>
      <c r="H7" s="122">
        <v>125</v>
      </c>
      <c r="I7" s="122">
        <v>31</v>
      </c>
      <c r="J7" s="122">
        <v>37</v>
      </c>
      <c r="K7" s="122">
        <v>57</v>
      </c>
      <c r="L7" s="139"/>
      <c r="M7" s="139"/>
    </row>
    <row r="8" spans="1:13" s="140" customFormat="1" x14ac:dyDescent="0.2">
      <c r="A8" s="154" t="s">
        <v>371</v>
      </c>
      <c r="B8" s="191" t="s">
        <v>1</v>
      </c>
      <c r="C8" s="122">
        <v>5</v>
      </c>
      <c r="D8" s="122">
        <v>15</v>
      </c>
      <c r="E8" s="122">
        <v>14</v>
      </c>
      <c r="F8" s="122">
        <v>2</v>
      </c>
      <c r="G8" s="122">
        <v>4</v>
      </c>
      <c r="H8" s="122">
        <v>238</v>
      </c>
      <c r="I8" s="122">
        <v>31</v>
      </c>
      <c r="J8" s="122">
        <v>79</v>
      </c>
      <c r="K8" s="122">
        <v>128</v>
      </c>
      <c r="L8" s="139"/>
      <c r="M8" s="139"/>
    </row>
    <row r="9" spans="1:13" s="140" customFormat="1" x14ac:dyDescent="0.2">
      <c r="A9" s="154" t="s">
        <v>372</v>
      </c>
      <c r="B9" s="191" t="s">
        <v>1</v>
      </c>
      <c r="C9" s="122" t="s">
        <v>391</v>
      </c>
      <c r="D9" s="122" t="s">
        <v>391</v>
      </c>
      <c r="E9" s="122" t="s">
        <v>391</v>
      </c>
      <c r="F9" s="122" t="s">
        <v>391</v>
      </c>
      <c r="G9" s="122" t="s">
        <v>391</v>
      </c>
      <c r="H9" s="122">
        <v>24</v>
      </c>
      <c r="I9" s="122" t="s">
        <v>391</v>
      </c>
      <c r="J9" s="122">
        <v>8</v>
      </c>
      <c r="K9" s="122">
        <v>16</v>
      </c>
      <c r="L9" s="139"/>
      <c r="M9" s="139"/>
    </row>
    <row r="10" spans="1:13" s="140" customFormat="1" x14ac:dyDescent="0.2">
      <c r="A10" s="154" t="s">
        <v>373</v>
      </c>
      <c r="B10" s="191" t="s">
        <v>1</v>
      </c>
      <c r="C10" s="122" t="s">
        <v>391</v>
      </c>
      <c r="D10" s="122" t="s">
        <v>391</v>
      </c>
      <c r="E10" s="122" t="s">
        <v>391</v>
      </c>
      <c r="F10" s="122" t="s">
        <v>391</v>
      </c>
      <c r="G10" s="122" t="s">
        <v>391</v>
      </c>
      <c r="H10" s="122">
        <v>17</v>
      </c>
      <c r="I10" s="122">
        <v>2</v>
      </c>
      <c r="J10" s="122">
        <v>1</v>
      </c>
      <c r="K10" s="122">
        <v>14</v>
      </c>
      <c r="L10" s="139"/>
      <c r="M10" s="139"/>
    </row>
    <row r="11" spans="1:13" s="140" customFormat="1" x14ac:dyDescent="0.2">
      <c r="A11" s="154" t="s">
        <v>374</v>
      </c>
      <c r="B11" s="191" t="s">
        <v>1</v>
      </c>
      <c r="C11" s="122" t="s">
        <v>391</v>
      </c>
      <c r="D11" s="122">
        <v>3</v>
      </c>
      <c r="E11" s="122">
        <v>1</v>
      </c>
      <c r="F11" s="122">
        <v>1</v>
      </c>
      <c r="G11" s="122">
        <v>1</v>
      </c>
      <c r="H11" s="122">
        <v>4</v>
      </c>
      <c r="I11" s="122" t="s">
        <v>391</v>
      </c>
      <c r="J11" s="122">
        <v>2</v>
      </c>
      <c r="K11" s="122">
        <v>2</v>
      </c>
      <c r="L11" s="139"/>
      <c r="M11" s="139"/>
    </row>
    <row r="12" spans="1:13" s="140" customFormat="1" x14ac:dyDescent="0.2">
      <c r="A12" s="154" t="s">
        <v>375</v>
      </c>
      <c r="B12" s="191" t="s">
        <v>1</v>
      </c>
      <c r="C12" s="122" t="s">
        <v>391</v>
      </c>
      <c r="D12" s="122" t="s">
        <v>391</v>
      </c>
      <c r="E12" s="122" t="s">
        <v>391</v>
      </c>
      <c r="F12" s="122" t="s">
        <v>391</v>
      </c>
      <c r="G12" s="122" t="s">
        <v>391</v>
      </c>
      <c r="H12" s="122">
        <v>2</v>
      </c>
      <c r="I12" s="122">
        <v>1</v>
      </c>
      <c r="J12" s="122">
        <v>1</v>
      </c>
      <c r="K12" s="122" t="s">
        <v>391</v>
      </c>
      <c r="L12" s="139"/>
      <c r="M12" s="139"/>
    </row>
    <row r="13" spans="1:13" s="140" customFormat="1" x14ac:dyDescent="0.2">
      <c r="A13" s="154" t="s">
        <v>376</v>
      </c>
      <c r="B13" s="191" t="s">
        <v>1</v>
      </c>
      <c r="C13" s="122" t="s">
        <v>391</v>
      </c>
      <c r="D13" s="122" t="s">
        <v>391</v>
      </c>
      <c r="E13" s="122" t="s">
        <v>391</v>
      </c>
      <c r="F13" s="122" t="s">
        <v>391</v>
      </c>
      <c r="G13" s="122" t="s">
        <v>391</v>
      </c>
      <c r="H13" s="122">
        <v>21</v>
      </c>
      <c r="I13" s="122">
        <v>2</v>
      </c>
      <c r="J13" s="122">
        <v>11</v>
      </c>
      <c r="K13" s="122">
        <v>8</v>
      </c>
      <c r="L13" s="139"/>
      <c r="M13" s="139"/>
    </row>
    <row r="14" spans="1:13" s="140" customFormat="1" x14ac:dyDescent="0.2">
      <c r="A14" s="154" t="s">
        <v>377</v>
      </c>
      <c r="B14" s="191" t="s">
        <v>1</v>
      </c>
      <c r="C14" s="122">
        <v>1</v>
      </c>
      <c r="D14" s="122" t="s">
        <v>391</v>
      </c>
      <c r="E14" s="122">
        <v>1</v>
      </c>
      <c r="F14" s="122" t="s">
        <v>391</v>
      </c>
      <c r="G14" s="122" t="s">
        <v>391</v>
      </c>
      <c r="H14" s="122" t="s">
        <v>391</v>
      </c>
      <c r="I14" s="122" t="s">
        <v>391</v>
      </c>
      <c r="J14" s="122" t="s">
        <v>391</v>
      </c>
      <c r="K14" s="122" t="s">
        <v>391</v>
      </c>
      <c r="L14" s="139"/>
      <c r="M14" s="139"/>
    </row>
    <row r="15" spans="1:13" s="140" customFormat="1" x14ac:dyDescent="0.2">
      <c r="A15" s="154" t="s">
        <v>389</v>
      </c>
      <c r="B15" s="191" t="s">
        <v>1</v>
      </c>
      <c r="C15" s="122" t="s">
        <v>391</v>
      </c>
      <c r="D15" s="122" t="s">
        <v>391</v>
      </c>
      <c r="E15" s="122" t="s">
        <v>391</v>
      </c>
      <c r="F15" s="122" t="s">
        <v>391</v>
      </c>
      <c r="G15" s="122" t="s">
        <v>391</v>
      </c>
      <c r="H15" s="122">
        <v>9</v>
      </c>
      <c r="I15" s="122">
        <v>2</v>
      </c>
      <c r="J15" s="122">
        <v>2</v>
      </c>
      <c r="K15" s="122">
        <v>5</v>
      </c>
      <c r="L15" s="139"/>
      <c r="M15" s="139"/>
    </row>
    <row r="16" spans="1:13" s="140" customFormat="1" x14ac:dyDescent="0.2">
      <c r="A16" s="154" t="s">
        <v>390</v>
      </c>
      <c r="B16" s="191" t="s">
        <v>1</v>
      </c>
      <c r="C16" s="122" t="s">
        <v>391</v>
      </c>
      <c r="D16" s="122" t="s">
        <v>391</v>
      </c>
      <c r="E16" s="122" t="s">
        <v>391</v>
      </c>
      <c r="F16" s="122" t="s">
        <v>391</v>
      </c>
      <c r="G16" s="122" t="s">
        <v>391</v>
      </c>
      <c r="H16" s="122">
        <v>13</v>
      </c>
      <c r="I16" s="122" t="s">
        <v>391</v>
      </c>
      <c r="J16" s="122" t="s">
        <v>391</v>
      </c>
      <c r="K16" s="122">
        <v>13</v>
      </c>
      <c r="L16" s="139"/>
      <c r="M16" s="139"/>
    </row>
    <row r="17" spans="1:13" s="140" customFormat="1" x14ac:dyDescent="0.2">
      <c r="A17" s="154" t="s">
        <v>379</v>
      </c>
      <c r="B17" s="191" t="s">
        <v>1</v>
      </c>
      <c r="C17" s="122">
        <v>4</v>
      </c>
      <c r="D17" s="122">
        <v>7</v>
      </c>
      <c r="E17" s="122">
        <v>4</v>
      </c>
      <c r="F17" s="122">
        <v>5</v>
      </c>
      <c r="G17" s="122">
        <v>2</v>
      </c>
      <c r="H17" s="122" t="s">
        <v>391</v>
      </c>
      <c r="I17" s="122" t="s">
        <v>391</v>
      </c>
      <c r="J17" s="122" t="s">
        <v>391</v>
      </c>
      <c r="K17" s="122" t="s">
        <v>391</v>
      </c>
      <c r="L17" s="139"/>
      <c r="M17" s="139"/>
    </row>
    <row r="18" spans="1:13" s="140" customFormat="1" x14ac:dyDescent="0.2">
      <c r="A18" s="154" t="s">
        <v>380</v>
      </c>
      <c r="B18" s="191" t="s">
        <v>1</v>
      </c>
      <c r="C18" s="122">
        <v>1</v>
      </c>
      <c r="D18" s="122" t="s">
        <v>391</v>
      </c>
      <c r="E18" s="122" t="s">
        <v>391</v>
      </c>
      <c r="F18" s="122" t="s">
        <v>391</v>
      </c>
      <c r="G18" s="122">
        <v>1</v>
      </c>
      <c r="H18" s="122">
        <v>11</v>
      </c>
      <c r="I18" s="122">
        <v>1</v>
      </c>
      <c r="J18" s="122">
        <v>7</v>
      </c>
      <c r="K18" s="122">
        <v>3</v>
      </c>
      <c r="L18" s="139"/>
      <c r="M18" s="139"/>
    </row>
    <row r="19" spans="1:13" s="140" customFormat="1" x14ac:dyDescent="0.2">
      <c r="A19" s="154" t="s">
        <v>381</v>
      </c>
      <c r="B19" s="191" t="s">
        <v>1</v>
      </c>
      <c r="C19" s="122" t="s">
        <v>391</v>
      </c>
      <c r="D19" s="122" t="s">
        <v>391</v>
      </c>
      <c r="E19" s="122" t="s">
        <v>391</v>
      </c>
      <c r="F19" s="122" t="s">
        <v>391</v>
      </c>
      <c r="G19" s="122" t="s">
        <v>391</v>
      </c>
      <c r="H19" s="122" t="s">
        <v>391</v>
      </c>
      <c r="I19" s="122" t="s">
        <v>391</v>
      </c>
      <c r="J19" s="122" t="s">
        <v>391</v>
      </c>
      <c r="K19" s="122" t="s">
        <v>391</v>
      </c>
      <c r="L19" s="139"/>
      <c r="M19" s="139"/>
    </row>
    <row r="20" spans="1:13" s="140" customFormat="1" x14ac:dyDescent="0.2">
      <c r="A20" s="154" t="s">
        <v>382</v>
      </c>
      <c r="B20" s="191" t="s">
        <v>1</v>
      </c>
      <c r="C20" s="122" t="s">
        <v>391</v>
      </c>
      <c r="D20" s="122" t="s">
        <v>391</v>
      </c>
      <c r="E20" s="122" t="s">
        <v>391</v>
      </c>
      <c r="F20" s="122" t="s">
        <v>391</v>
      </c>
      <c r="G20" s="122" t="s">
        <v>391</v>
      </c>
      <c r="H20" s="122">
        <v>12</v>
      </c>
      <c r="I20" s="122">
        <v>2</v>
      </c>
      <c r="J20" s="122">
        <v>7</v>
      </c>
      <c r="K20" s="122">
        <v>3</v>
      </c>
      <c r="L20" s="139"/>
      <c r="M20" s="139"/>
    </row>
    <row r="21" spans="1:13" s="140" customFormat="1" x14ac:dyDescent="0.2">
      <c r="A21" s="154" t="s">
        <v>383</v>
      </c>
      <c r="B21" s="191" t="s">
        <v>1</v>
      </c>
      <c r="C21" s="122">
        <v>1</v>
      </c>
      <c r="D21" s="122">
        <v>3</v>
      </c>
      <c r="E21" s="122" t="s">
        <v>391</v>
      </c>
      <c r="F21" s="122">
        <v>2</v>
      </c>
      <c r="G21" s="122">
        <v>2</v>
      </c>
      <c r="H21" s="122">
        <v>16</v>
      </c>
      <c r="I21" s="122">
        <v>1</v>
      </c>
      <c r="J21" s="122" t="s">
        <v>391</v>
      </c>
      <c r="K21" s="122">
        <v>15</v>
      </c>
      <c r="L21" s="139"/>
      <c r="M21" s="139"/>
    </row>
    <row r="22" spans="1:13" s="140" customFormat="1" x14ac:dyDescent="0.2">
      <c r="A22" s="154" t="s">
        <v>384</v>
      </c>
      <c r="B22" s="191" t="s">
        <v>1</v>
      </c>
      <c r="C22" s="122">
        <v>15</v>
      </c>
      <c r="D22" s="122">
        <v>21</v>
      </c>
      <c r="E22" s="122">
        <v>21</v>
      </c>
      <c r="F22" s="122">
        <v>5</v>
      </c>
      <c r="G22" s="122">
        <v>10</v>
      </c>
      <c r="H22" s="122" t="s">
        <v>391</v>
      </c>
      <c r="I22" s="122" t="s">
        <v>391</v>
      </c>
      <c r="J22" s="122" t="s">
        <v>391</v>
      </c>
      <c r="K22" s="122" t="s">
        <v>391</v>
      </c>
      <c r="L22" s="139"/>
      <c r="M22" s="139"/>
    </row>
    <row r="23" spans="1:13" s="140" customFormat="1" x14ac:dyDescent="0.2">
      <c r="A23" s="154" t="s">
        <v>385</v>
      </c>
      <c r="B23" s="191" t="s">
        <v>1</v>
      </c>
      <c r="C23" s="122">
        <v>5</v>
      </c>
      <c r="D23" s="122">
        <v>7</v>
      </c>
      <c r="E23" s="122">
        <v>11</v>
      </c>
      <c r="F23" s="122" t="s">
        <v>391</v>
      </c>
      <c r="G23" s="122">
        <v>1</v>
      </c>
      <c r="H23" s="122" t="s">
        <v>391</v>
      </c>
      <c r="I23" s="122" t="s">
        <v>391</v>
      </c>
      <c r="J23" s="122" t="s">
        <v>391</v>
      </c>
      <c r="K23" s="122" t="s">
        <v>391</v>
      </c>
      <c r="L23" s="139"/>
      <c r="M23" s="139"/>
    </row>
    <row r="24" spans="1:13" s="140" customFormat="1" x14ac:dyDescent="0.2">
      <c r="A24" s="154" t="s">
        <v>386</v>
      </c>
      <c r="B24" s="191" t="s">
        <v>1</v>
      </c>
      <c r="C24" s="122" t="s">
        <v>391</v>
      </c>
      <c r="D24" s="122" t="s">
        <v>391</v>
      </c>
      <c r="E24" s="122" t="s">
        <v>391</v>
      </c>
      <c r="F24" s="122" t="s">
        <v>391</v>
      </c>
      <c r="G24" s="122" t="s">
        <v>391</v>
      </c>
      <c r="H24" s="122" t="s">
        <v>391</v>
      </c>
      <c r="I24" s="122" t="s">
        <v>391</v>
      </c>
      <c r="J24" s="122" t="s">
        <v>391</v>
      </c>
      <c r="K24" s="122" t="s">
        <v>391</v>
      </c>
      <c r="L24" s="139"/>
      <c r="M24" s="139"/>
    </row>
    <row r="25" spans="1:13" s="140" customFormat="1" x14ac:dyDescent="0.2">
      <c r="A25" s="154" t="s">
        <v>387</v>
      </c>
      <c r="B25" s="191" t="s">
        <v>1</v>
      </c>
      <c r="C25" s="122" t="s">
        <v>391</v>
      </c>
      <c r="D25" s="122" t="s">
        <v>391</v>
      </c>
      <c r="E25" s="122" t="s">
        <v>391</v>
      </c>
      <c r="F25" s="122" t="s">
        <v>391</v>
      </c>
      <c r="G25" s="122" t="s">
        <v>391</v>
      </c>
      <c r="H25" s="122" t="s">
        <v>391</v>
      </c>
      <c r="I25" s="122" t="s">
        <v>391</v>
      </c>
      <c r="J25" s="122" t="s">
        <v>391</v>
      </c>
      <c r="K25" s="122" t="s">
        <v>391</v>
      </c>
      <c r="L25" s="139"/>
      <c r="M25" s="139"/>
    </row>
    <row r="26" spans="1:13" x14ac:dyDescent="0.2">
      <c r="A26" s="173" t="s">
        <v>251</v>
      </c>
      <c r="B26" s="227"/>
      <c r="C26" s="227"/>
      <c r="D26" s="248"/>
      <c r="E26" s="248"/>
      <c r="F26" s="248"/>
      <c r="G26" s="248"/>
      <c r="H26" s="248"/>
      <c r="I26" s="248"/>
      <c r="J26" s="248"/>
      <c r="K26" s="248"/>
    </row>
    <row r="27" spans="1:13" s="85" customFormat="1" x14ac:dyDescent="0.2">
      <c r="A27" s="174"/>
      <c r="B27" s="249"/>
      <c r="C27" s="249"/>
      <c r="D27" s="144"/>
      <c r="E27" s="144"/>
      <c r="F27" s="144"/>
      <c r="H27" s="144"/>
      <c r="I27" s="144"/>
      <c r="J27" s="144"/>
    </row>
    <row r="28" spans="1:13" x14ac:dyDescent="0.2">
      <c r="A28" s="90"/>
      <c r="B28" s="146"/>
      <c r="C28" s="146"/>
      <c r="D28" s="248"/>
      <c r="E28" s="248"/>
      <c r="F28" s="248"/>
      <c r="G28" s="248"/>
      <c r="H28" s="248"/>
      <c r="I28" s="248"/>
      <c r="J28" s="248"/>
      <c r="K28" s="248"/>
    </row>
    <row r="29" spans="1:13" x14ac:dyDescent="0.2">
      <c r="A29" s="90"/>
      <c r="B29" s="146"/>
      <c r="C29" s="146"/>
      <c r="D29" s="248"/>
      <c r="E29" s="248"/>
      <c r="F29" s="248"/>
      <c r="G29" s="248"/>
      <c r="H29" s="248"/>
      <c r="I29" s="248"/>
      <c r="J29" s="248"/>
      <c r="K29" s="248"/>
    </row>
    <row r="30" spans="1:13" x14ac:dyDescent="0.2">
      <c r="A30" s="90"/>
      <c r="B30" s="146"/>
      <c r="C30" s="146"/>
      <c r="D30" s="248"/>
      <c r="E30" s="248"/>
      <c r="F30" s="248"/>
      <c r="G30" s="248"/>
      <c r="H30" s="248"/>
      <c r="I30" s="248"/>
      <c r="J30" s="248"/>
      <c r="K30" s="248"/>
    </row>
  </sheetData>
  <customSheetViews>
    <customSheetView guid="{26A1900F-5848-4061-AA0B-E0B8C2AC890B}" showPageBreaks="1" showGridLines="0" printArea="1" view="pageBreakPreview">
      <selection activeCell="H76" sqref="H76"/>
      <rowBreaks count="2" manualBreakCount="2">
        <brk id="39" max="9" man="1"/>
        <brk id="46117" min="245" max="913" man="1"/>
      </rowBreaks>
      <pageMargins left="0.78740157480314965" right="0.78740157480314965" top="0.78740157480314965" bottom="0.78740157480314965" header="0" footer="0"/>
      <pageSetup paperSize="9" scale="99" orientation="landscape" r:id="rId1"/>
      <headerFooter alignWithMargins="0"/>
    </customSheetView>
    <customSheetView guid="{B606BD3A-C42E-4EF1-8D52-58C00303D192}" showPageBreaks="1" showGridLines="0" printArea="1" view="pageBreakPreview">
      <selection activeCell="C12" sqref="C12"/>
      <rowBreaks count="1" manualBreakCount="1">
        <brk id="46117" min="245" max="913" man="1"/>
      </rowBreaks>
      <pageMargins left="0.78740157480314965" right="0.78740157480314965" top="0.78740157480314965" bottom="0.78740157480314965" header="0" footer="0"/>
      <pageSetup paperSize="9" scale="99" orientation="landscape" r:id="rId2"/>
      <headerFooter alignWithMargins="0"/>
    </customSheetView>
  </customSheetViews>
  <mergeCells count="6">
    <mergeCell ref="C3:D3"/>
    <mergeCell ref="H2:K2"/>
    <mergeCell ref="E3:G3"/>
    <mergeCell ref="H3:H4"/>
    <mergeCell ref="I3:K3"/>
    <mergeCell ref="C2:G2"/>
  </mergeCells>
  <phoneticPr fontId="2"/>
  <pageMargins left="0.78740157480314965" right="0.78740157480314965" top="0.78740157480314965" bottom="0.78740157480314965" header="0" footer="0"/>
  <pageSetup paperSize="9" orientation="landscape" r:id="rId3"/>
  <headerFooter alignWithMargins="0"/>
  <rowBreaks count="1" manualBreakCount="1">
    <brk id="46117" min="245" max="9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showGridLines="0" view="pageBreakPreview" zoomScale="90" zoomScaleNormal="100" zoomScaleSheetLayoutView="90" workbookViewId="0">
      <pane xSplit="1" ySplit="6" topLeftCell="I7" activePane="bottomRight" state="frozen"/>
      <selection pane="topRight" activeCell="B1" sqref="B1"/>
      <selection pane="bottomLeft" activeCell="A7" sqref="A7"/>
      <selection pane="bottomRight" activeCell="M9" sqref="M9"/>
    </sheetView>
  </sheetViews>
  <sheetFormatPr defaultColWidth="9" defaultRowHeight="13" x14ac:dyDescent="0.2"/>
  <cols>
    <col min="1" max="1" width="9.90625" style="90" customWidth="1"/>
    <col min="2" max="3" width="7.6328125" style="85" customWidth="1"/>
    <col min="4" max="6" width="7.36328125" style="85" customWidth="1"/>
    <col min="7" max="9" width="7.6328125" style="85" customWidth="1"/>
    <col min="10" max="15" width="7" style="85" customWidth="1"/>
    <col min="16" max="17" width="7.36328125" style="85" customWidth="1"/>
    <col min="18" max="19" width="7.6328125" style="85" customWidth="1"/>
    <col min="20" max="16384" width="9" style="85"/>
  </cols>
  <sheetData>
    <row r="1" spans="1:21" ht="18" customHeight="1" x14ac:dyDescent="0.2">
      <c r="A1" s="399" t="s">
        <v>450</v>
      </c>
      <c r="B1" s="228"/>
      <c r="C1" s="228"/>
      <c r="D1" s="228"/>
      <c r="E1" s="228"/>
      <c r="F1" s="144"/>
      <c r="G1" s="158"/>
      <c r="H1" s="159"/>
      <c r="I1" s="158"/>
      <c r="J1" s="158"/>
      <c r="K1" s="158"/>
      <c r="L1" s="158"/>
      <c r="M1" s="158"/>
      <c r="N1" s="158"/>
      <c r="O1" s="158"/>
      <c r="P1" s="158"/>
      <c r="Q1" s="158"/>
      <c r="R1" s="198"/>
      <c r="S1" s="396" t="s">
        <v>446</v>
      </c>
      <c r="T1" s="144"/>
      <c r="U1" s="144"/>
    </row>
    <row r="2" spans="1:21" s="110" customFormat="1" ht="27" customHeight="1" x14ac:dyDescent="0.2">
      <c r="A2" s="190"/>
      <c r="B2" s="613" t="s">
        <v>233</v>
      </c>
      <c r="C2" s="614"/>
      <c r="D2" s="613" t="s">
        <v>234</v>
      </c>
      <c r="E2" s="613"/>
      <c r="F2" s="613" t="s">
        <v>235</v>
      </c>
      <c r="G2" s="613"/>
      <c r="H2" s="613" t="s">
        <v>236</v>
      </c>
      <c r="I2" s="615"/>
      <c r="J2" s="570" t="s">
        <v>237</v>
      </c>
      <c r="K2" s="617"/>
      <c r="L2" s="618"/>
      <c r="M2" s="618"/>
      <c r="N2" s="618"/>
      <c r="O2" s="619"/>
      <c r="P2" s="613" t="s">
        <v>296</v>
      </c>
      <c r="Q2" s="615"/>
      <c r="R2" s="613" t="s">
        <v>0</v>
      </c>
      <c r="S2" s="615"/>
    </row>
    <row r="3" spans="1:21" s="351" customFormat="1" x14ac:dyDescent="0.2">
      <c r="A3" s="224"/>
      <c r="B3" s="607" t="s">
        <v>238</v>
      </c>
      <c r="C3" s="607" t="s">
        <v>239</v>
      </c>
      <c r="D3" s="607" t="s">
        <v>210</v>
      </c>
      <c r="E3" s="607" t="s">
        <v>239</v>
      </c>
      <c r="F3" s="607" t="s">
        <v>238</v>
      </c>
      <c r="G3" s="607" t="s">
        <v>239</v>
      </c>
      <c r="H3" s="607" t="s">
        <v>238</v>
      </c>
      <c r="I3" s="607" t="s">
        <v>239</v>
      </c>
      <c r="J3" s="611" t="s">
        <v>179</v>
      </c>
      <c r="K3" s="612"/>
      <c r="L3" s="609" t="s">
        <v>252</v>
      </c>
      <c r="M3" s="610"/>
      <c r="N3" s="609" t="s">
        <v>253</v>
      </c>
      <c r="O3" s="610"/>
      <c r="P3" s="607" t="s">
        <v>238</v>
      </c>
      <c r="Q3" s="607" t="s">
        <v>239</v>
      </c>
      <c r="R3" s="607" t="s">
        <v>238</v>
      </c>
      <c r="S3" s="607" t="s">
        <v>239</v>
      </c>
      <c r="T3" s="353"/>
      <c r="U3" s="353"/>
    </row>
    <row r="4" spans="1:21" s="351" customFormat="1" x14ac:dyDescent="0.2">
      <c r="A4" s="223"/>
      <c r="B4" s="616"/>
      <c r="C4" s="608"/>
      <c r="D4" s="608"/>
      <c r="E4" s="608"/>
      <c r="F4" s="608"/>
      <c r="G4" s="608"/>
      <c r="H4" s="608"/>
      <c r="I4" s="608"/>
      <c r="J4" s="354" t="s">
        <v>238</v>
      </c>
      <c r="K4" s="354" t="s">
        <v>239</v>
      </c>
      <c r="L4" s="354" t="s">
        <v>238</v>
      </c>
      <c r="M4" s="354" t="s">
        <v>239</v>
      </c>
      <c r="N4" s="354" t="s">
        <v>238</v>
      </c>
      <c r="O4" s="354" t="s">
        <v>239</v>
      </c>
      <c r="P4" s="608"/>
      <c r="Q4" s="608"/>
      <c r="R4" s="608"/>
      <c r="S4" s="608"/>
      <c r="T4" s="353"/>
      <c r="U4" s="353"/>
    </row>
    <row r="5" spans="1:21" s="110" customFormat="1" x14ac:dyDescent="0.2">
      <c r="A5" s="153" t="s">
        <v>178</v>
      </c>
      <c r="B5" s="352">
        <v>12334</v>
      </c>
      <c r="C5" s="352">
        <v>15750</v>
      </c>
      <c r="D5" s="352">
        <v>129</v>
      </c>
      <c r="E5" s="352">
        <v>163</v>
      </c>
      <c r="F5" s="352">
        <v>583</v>
      </c>
      <c r="G5" s="352">
        <v>1148</v>
      </c>
      <c r="H5" s="352">
        <v>1077</v>
      </c>
      <c r="I5" s="352">
        <v>1644</v>
      </c>
      <c r="J5" s="352">
        <v>59</v>
      </c>
      <c r="K5" s="352">
        <v>183</v>
      </c>
      <c r="L5" s="352">
        <v>15</v>
      </c>
      <c r="M5" s="352">
        <v>54</v>
      </c>
      <c r="N5" s="352">
        <v>8</v>
      </c>
      <c r="O5" s="352">
        <v>20</v>
      </c>
      <c r="P5" s="352">
        <v>189</v>
      </c>
      <c r="Q5" s="352">
        <v>628</v>
      </c>
      <c r="R5" s="352">
        <v>3851</v>
      </c>
      <c r="S5" s="352">
        <v>6137</v>
      </c>
    </row>
    <row r="6" spans="1:21" s="121" customFormat="1" x14ac:dyDescent="0.2">
      <c r="A6" s="468" t="s">
        <v>388</v>
      </c>
      <c r="B6" s="467">
        <f t="shared" ref="B6:S6" si="0">IF(SUM(B7:B25)=0,"-",SUM(B7:B25))</f>
        <v>1726</v>
      </c>
      <c r="C6" s="467">
        <f t="shared" si="0"/>
        <v>1946</v>
      </c>
      <c r="D6" s="467">
        <f t="shared" si="0"/>
        <v>1</v>
      </c>
      <c r="E6" s="467">
        <f t="shared" si="0"/>
        <v>1</v>
      </c>
      <c r="F6" s="467">
        <f t="shared" si="0"/>
        <v>9</v>
      </c>
      <c r="G6" s="467">
        <f t="shared" si="0"/>
        <v>11</v>
      </c>
      <c r="H6" s="467">
        <f t="shared" si="0"/>
        <v>14</v>
      </c>
      <c r="I6" s="467">
        <f t="shared" si="0"/>
        <v>20</v>
      </c>
      <c r="J6" s="467" t="str">
        <f t="shared" si="0"/>
        <v>-</v>
      </c>
      <c r="K6" s="467" t="str">
        <f t="shared" si="0"/>
        <v>-</v>
      </c>
      <c r="L6" s="467" t="str">
        <f t="shared" si="0"/>
        <v>-</v>
      </c>
      <c r="M6" s="467" t="str">
        <f t="shared" si="0"/>
        <v>-</v>
      </c>
      <c r="N6" s="467" t="str">
        <f t="shared" si="0"/>
        <v>-</v>
      </c>
      <c r="O6" s="467" t="str">
        <f t="shared" si="0"/>
        <v>-</v>
      </c>
      <c r="P6" s="467">
        <f t="shared" si="0"/>
        <v>20</v>
      </c>
      <c r="Q6" s="467">
        <f t="shared" si="0"/>
        <v>130</v>
      </c>
      <c r="R6" s="467">
        <f t="shared" si="0"/>
        <v>277</v>
      </c>
      <c r="S6" s="467">
        <f t="shared" si="0"/>
        <v>347</v>
      </c>
    </row>
    <row r="7" spans="1:21" s="110" customFormat="1" x14ac:dyDescent="0.2">
      <c r="A7" s="154" t="s">
        <v>370</v>
      </c>
      <c r="B7" s="341">
        <v>18</v>
      </c>
      <c r="C7" s="341">
        <v>26</v>
      </c>
      <c r="D7" s="341" t="s">
        <v>391</v>
      </c>
      <c r="E7" s="341" t="s">
        <v>391</v>
      </c>
      <c r="F7" s="341">
        <v>1</v>
      </c>
      <c r="G7" s="341">
        <v>1</v>
      </c>
      <c r="H7" s="341" t="s">
        <v>391</v>
      </c>
      <c r="I7" s="341" t="s">
        <v>391</v>
      </c>
      <c r="J7" s="341" t="s">
        <v>391</v>
      </c>
      <c r="K7" s="341" t="s">
        <v>391</v>
      </c>
      <c r="L7" s="341" t="s">
        <v>391</v>
      </c>
      <c r="M7" s="341" t="s">
        <v>391</v>
      </c>
      <c r="N7" s="341" t="s">
        <v>391</v>
      </c>
      <c r="O7" s="341" t="s">
        <v>391</v>
      </c>
      <c r="P7" s="341" t="s">
        <v>391</v>
      </c>
      <c r="Q7" s="341" t="s">
        <v>391</v>
      </c>
      <c r="R7" s="341">
        <v>8</v>
      </c>
      <c r="S7" s="341">
        <v>14</v>
      </c>
    </row>
    <row r="8" spans="1:21" s="110" customFormat="1" x14ac:dyDescent="0.2">
      <c r="A8" s="154" t="s">
        <v>371</v>
      </c>
      <c r="B8" s="341">
        <v>91</v>
      </c>
      <c r="C8" s="341">
        <v>94</v>
      </c>
      <c r="D8" s="341" t="s">
        <v>391</v>
      </c>
      <c r="E8" s="341" t="s">
        <v>391</v>
      </c>
      <c r="F8" s="341">
        <v>2</v>
      </c>
      <c r="G8" s="341">
        <v>2</v>
      </c>
      <c r="H8" s="341" t="s">
        <v>391</v>
      </c>
      <c r="I8" s="341" t="s">
        <v>391</v>
      </c>
      <c r="J8" s="341" t="s">
        <v>391</v>
      </c>
      <c r="K8" s="341" t="s">
        <v>391</v>
      </c>
      <c r="L8" s="341" t="s">
        <v>391</v>
      </c>
      <c r="M8" s="341" t="s">
        <v>391</v>
      </c>
      <c r="N8" s="341" t="s">
        <v>391</v>
      </c>
      <c r="O8" s="341" t="s">
        <v>391</v>
      </c>
      <c r="P8" s="341" t="s">
        <v>391</v>
      </c>
      <c r="Q8" s="341" t="s">
        <v>391</v>
      </c>
      <c r="R8" s="341">
        <v>5</v>
      </c>
      <c r="S8" s="341">
        <v>8</v>
      </c>
    </row>
    <row r="9" spans="1:21" s="110" customFormat="1" x14ac:dyDescent="0.2">
      <c r="A9" s="154" t="s">
        <v>372</v>
      </c>
      <c r="B9" s="341">
        <v>30</v>
      </c>
      <c r="C9" s="341">
        <v>30</v>
      </c>
      <c r="D9" s="341" t="s">
        <v>391</v>
      </c>
      <c r="E9" s="341" t="s">
        <v>391</v>
      </c>
      <c r="F9" s="341">
        <v>1</v>
      </c>
      <c r="G9" s="341">
        <v>2</v>
      </c>
      <c r="H9" s="341" t="s">
        <v>391</v>
      </c>
      <c r="I9" s="341" t="s">
        <v>391</v>
      </c>
      <c r="J9" s="341" t="s">
        <v>391</v>
      </c>
      <c r="K9" s="341" t="s">
        <v>391</v>
      </c>
      <c r="L9" s="341" t="s">
        <v>391</v>
      </c>
      <c r="M9" s="341" t="s">
        <v>391</v>
      </c>
      <c r="N9" s="341" t="s">
        <v>391</v>
      </c>
      <c r="O9" s="341" t="s">
        <v>391</v>
      </c>
      <c r="P9" s="341">
        <v>10</v>
      </c>
      <c r="Q9" s="341">
        <v>111</v>
      </c>
      <c r="R9" s="341">
        <v>3</v>
      </c>
      <c r="S9" s="341">
        <v>3</v>
      </c>
    </row>
    <row r="10" spans="1:21" s="110" customFormat="1" x14ac:dyDescent="0.2">
      <c r="A10" s="154" t="s">
        <v>373</v>
      </c>
      <c r="B10" s="341">
        <v>537</v>
      </c>
      <c r="C10" s="341">
        <v>549</v>
      </c>
      <c r="D10" s="341" t="s">
        <v>391</v>
      </c>
      <c r="E10" s="341" t="s">
        <v>391</v>
      </c>
      <c r="F10" s="341" t="s">
        <v>391</v>
      </c>
      <c r="G10" s="341" t="s">
        <v>391</v>
      </c>
      <c r="H10" s="341" t="s">
        <v>391</v>
      </c>
      <c r="I10" s="341" t="s">
        <v>391</v>
      </c>
      <c r="J10" s="341" t="s">
        <v>391</v>
      </c>
      <c r="K10" s="341" t="s">
        <v>391</v>
      </c>
      <c r="L10" s="341" t="s">
        <v>391</v>
      </c>
      <c r="M10" s="341" t="s">
        <v>391</v>
      </c>
      <c r="N10" s="341" t="s">
        <v>391</v>
      </c>
      <c r="O10" s="341" t="s">
        <v>391</v>
      </c>
      <c r="P10" s="341">
        <v>1</v>
      </c>
      <c r="Q10" s="341">
        <v>1</v>
      </c>
      <c r="R10" s="341">
        <v>2</v>
      </c>
      <c r="S10" s="341">
        <v>3</v>
      </c>
    </row>
    <row r="11" spans="1:21" s="110" customFormat="1" x14ac:dyDescent="0.2">
      <c r="A11" s="154" t="s">
        <v>374</v>
      </c>
      <c r="B11" s="341">
        <v>4</v>
      </c>
      <c r="C11" s="341">
        <v>6</v>
      </c>
      <c r="D11" s="341" t="s">
        <v>391</v>
      </c>
      <c r="E11" s="341" t="s">
        <v>391</v>
      </c>
      <c r="F11" s="341">
        <v>1</v>
      </c>
      <c r="G11" s="341">
        <v>1</v>
      </c>
      <c r="H11" s="341" t="s">
        <v>391</v>
      </c>
      <c r="I11" s="341" t="s">
        <v>391</v>
      </c>
      <c r="J11" s="341" t="s">
        <v>391</v>
      </c>
      <c r="K11" s="341" t="s">
        <v>391</v>
      </c>
      <c r="L11" s="341" t="s">
        <v>391</v>
      </c>
      <c r="M11" s="341" t="s">
        <v>391</v>
      </c>
      <c r="N11" s="341" t="s">
        <v>391</v>
      </c>
      <c r="O11" s="341" t="s">
        <v>391</v>
      </c>
      <c r="P11" s="341">
        <v>2</v>
      </c>
      <c r="Q11" s="341">
        <v>4</v>
      </c>
      <c r="R11" s="341" t="s">
        <v>391</v>
      </c>
      <c r="S11" s="341" t="s">
        <v>391</v>
      </c>
    </row>
    <row r="12" spans="1:21" s="110" customFormat="1" x14ac:dyDescent="0.2">
      <c r="A12" s="154" t="s">
        <v>375</v>
      </c>
      <c r="B12" s="341">
        <v>17</v>
      </c>
      <c r="C12" s="341">
        <v>17</v>
      </c>
      <c r="D12" s="341" t="s">
        <v>391</v>
      </c>
      <c r="E12" s="341" t="s">
        <v>391</v>
      </c>
      <c r="F12" s="341" t="s">
        <v>391</v>
      </c>
      <c r="G12" s="341" t="s">
        <v>391</v>
      </c>
      <c r="H12" s="341">
        <v>4</v>
      </c>
      <c r="I12" s="341">
        <v>4</v>
      </c>
      <c r="J12" s="341" t="s">
        <v>391</v>
      </c>
      <c r="K12" s="341" t="s">
        <v>391</v>
      </c>
      <c r="L12" s="341" t="s">
        <v>391</v>
      </c>
      <c r="M12" s="341" t="s">
        <v>391</v>
      </c>
      <c r="N12" s="341" t="s">
        <v>391</v>
      </c>
      <c r="O12" s="341" t="s">
        <v>391</v>
      </c>
      <c r="P12" s="341">
        <v>5</v>
      </c>
      <c r="Q12" s="341">
        <v>11</v>
      </c>
      <c r="R12" s="341">
        <v>23</v>
      </c>
      <c r="S12" s="341">
        <v>25</v>
      </c>
    </row>
    <row r="13" spans="1:21" s="110" customFormat="1" x14ac:dyDescent="0.2">
      <c r="A13" s="154" t="s">
        <v>376</v>
      </c>
      <c r="B13" s="341">
        <v>34</v>
      </c>
      <c r="C13" s="341">
        <v>44</v>
      </c>
      <c r="D13" s="341" t="s">
        <v>391</v>
      </c>
      <c r="E13" s="341" t="s">
        <v>391</v>
      </c>
      <c r="F13" s="341" t="s">
        <v>391</v>
      </c>
      <c r="G13" s="341" t="s">
        <v>391</v>
      </c>
      <c r="H13" s="341" t="s">
        <v>391</v>
      </c>
      <c r="I13" s="341" t="s">
        <v>391</v>
      </c>
      <c r="J13" s="341" t="s">
        <v>391</v>
      </c>
      <c r="K13" s="341" t="s">
        <v>391</v>
      </c>
      <c r="L13" s="341" t="s">
        <v>391</v>
      </c>
      <c r="M13" s="341" t="s">
        <v>391</v>
      </c>
      <c r="N13" s="341" t="s">
        <v>391</v>
      </c>
      <c r="O13" s="341" t="s">
        <v>391</v>
      </c>
      <c r="P13" s="341" t="s">
        <v>391</v>
      </c>
      <c r="Q13" s="341" t="s">
        <v>391</v>
      </c>
      <c r="R13" s="341">
        <v>35</v>
      </c>
      <c r="S13" s="341">
        <v>37</v>
      </c>
    </row>
    <row r="14" spans="1:21" s="110" customFormat="1" x14ac:dyDescent="0.2">
      <c r="A14" s="154" t="s">
        <v>377</v>
      </c>
      <c r="B14" s="341">
        <v>147</v>
      </c>
      <c r="C14" s="341">
        <v>152</v>
      </c>
      <c r="D14" s="341" t="s">
        <v>391</v>
      </c>
      <c r="E14" s="341" t="s">
        <v>391</v>
      </c>
      <c r="F14" s="341" t="s">
        <v>391</v>
      </c>
      <c r="G14" s="341" t="s">
        <v>391</v>
      </c>
      <c r="H14" s="341" t="s">
        <v>391</v>
      </c>
      <c r="I14" s="341" t="s">
        <v>391</v>
      </c>
      <c r="J14" s="341" t="s">
        <v>391</v>
      </c>
      <c r="K14" s="341" t="s">
        <v>391</v>
      </c>
      <c r="L14" s="341" t="s">
        <v>391</v>
      </c>
      <c r="M14" s="341" t="s">
        <v>391</v>
      </c>
      <c r="N14" s="341" t="s">
        <v>391</v>
      </c>
      <c r="O14" s="341" t="s">
        <v>391</v>
      </c>
      <c r="P14" s="341" t="s">
        <v>391</v>
      </c>
      <c r="Q14" s="341" t="s">
        <v>391</v>
      </c>
      <c r="R14" s="341" t="s">
        <v>391</v>
      </c>
      <c r="S14" s="341" t="s">
        <v>391</v>
      </c>
    </row>
    <row r="15" spans="1:21" s="110" customFormat="1" x14ac:dyDescent="0.2">
      <c r="A15" s="154" t="s">
        <v>389</v>
      </c>
      <c r="B15" s="341" t="s">
        <v>391</v>
      </c>
      <c r="C15" s="341" t="s">
        <v>391</v>
      </c>
      <c r="D15" s="341" t="s">
        <v>391</v>
      </c>
      <c r="E15" s="341" t="s">
        <v>391</v>
      </c>
      <c r="F15" s="341" t="s">
        <v>391</v>
      </c>
      <c r="G15" s="341" t="s">
        <v>391</v>
      </c>
      <c r="H15" s="341" t="s">
        <v>391</v>
      </c>
      <c r="I15" s="341" t="s">
        <v>391</v>
      </c>
      <c r="J15" s="341" t="s">
        <v>391</v>
      </c>
      <c r="K15" s="341" t="s">
        <v>391</v>
      </c>
      <c r="L15" s="341" t="s">
        <v>391</v>
      </c>
      <c r="M15" s="341" t="s">
        <v>391</v>
      </c>
      <c r="N15" s="341" t="s">
        <v>391</v>
      </c>
      <c r="O15" s="341" t="s">
        <v>391</v>
      </c>
      <c r="P15" s="341" t="s">
        <v>391</v>
      </c>
      <c r="Q15" s="341" t="s">
        <v>391</v>
      </c>
      <c r="R15" s="341" t="s">
        <v>391</v>
      </c>
      <c r="S15" s="341" t="s">
        <v>391</v>
      </c>
    </row>
    <row r="16" spans="1:21" s="110" customFormat="1" x14ac:dyDescent="0.2">
      <c r="A16" s="154" t="s">
        <v>390</v>
      </c>
      <c r="B16" s="341" t="s">
        <v>391</v>
      </c>
      <c r="C16" s="341" t="s">
        <v>391</v>
      </c>
      <c r="D16" s="341" t="s">
        <v>391</v>
      </c>
      <c r="E16" s="341" t="s">
        <v>391</v>
      </c>
      <c r="F16" s="341" t="s">
        <v>391</v>
      </c>
      <c r="G16" s="341" t="s">
        <v>391</v>
      </c>
      <c r="H16" s="341">
        <v>3</v>
      </c>
      <c r="I16" s="341">
        <v>7</v>
      </c>
      <c r="J16" s="341" t="s">
        <v>391</v>
      </c>
      <c r="K16" s="341" t="s">
        <v>391</v>
      </c>
      <c r="L16" s="341" t="s">
        <v>391</v>
      </c>
      <c r="M16" s="341" t="s">
        <v>391</v>
      </c>
      <c r="N16" s="341" t="s">
        <v>391</v>
      </c>
      <c r="O16" s="341" t="s">
        <v>391</v>
      </c>
      <c r="P16" s="341" t="s">
        <v>391</v>
      </c>
      <c r="Q16" s="341" t="s">
        <v>391</v>
      </c>
      <c r="R16" s="341">
        <v>2</v>
      </c>
      <c r="S16" s="341">
        <v>24</v>
      </c>
    </row>
    <row r="17" spans="1:21" s="110" customFormat="1" x14ac:dyDescent="0.2">
      <c r="A17" s="154" t="s">
        <v>379</v>
      </c>
      <c r="B17" s="341">
        <v>253</v>
      </c>
      <c r="C17" s="341">
        <v>309</v>
      </c>
      <c r="D17" s="341" t="s">
        <v>391</v>
      </c>
      <c r="E17" s="341" t="s">
        <v>391</v>
      </c>
      <c r="F17" s="341" t="s">
        <v>391</v>
      </c>
      <c r="G17" s="341" t="s">
        <v>391</v>
      </c>
      <c r="H17" s="341" t="s">
        <v>391</v>
      </c>
      <c r="I17" s="341" t="s">
        <v>391</v>
      </c>
      <c r="J17" s="341" t="s">
        <v>391</v>
      </c>
      <c r="K17" s="341" t="s">
        <v>391</v>
      </c>
      <c r="L17" s="341" t="s">
        <v>391</v>
      </c>
      <c r="M17" s="341" t="s">
        <v>391</v>
      </c>
      <c r="N17" s="341" t="s">
        <v>391</v>
      </c>
      <c r="O17" s="341" t="s">
        <v>391</v>
      </c>
      <c r="P17" s="341" t="s">
        <v>391</v>
      </c>
      <c r="Q17" s="341" t="s">
        <v>391</v>
      </c>
      <c r="R17" s="341" t="s">
        <v>391</v>
      </c>
      <c r="S17" s="341" t="s">
        <v>391</v>
      </c>
    </row>
    <row r="18" spans="1:21" s="110" customFormat="1" x14ac:dyDescent="0.2">
      <c r="A18" s="154" t="s">
        <v>380</v>
      </c>
      <c r="B18" s="341">
        <v>13</v>
      </c>
      <c r="C18" s="341">
        <v>24</v>
      </c>
      <c r="D18" s="341" t="s">
        <v>391</v>
      </c>
      <c r="E18" s="341" t="s">
        <v>391</v>
      </c>
      <c r="F18" s="341" t="s">
        <v>391</v>
      </c>
      <c r="G18" s="341" t="s">
        <v>391</v>
      </c>
      <c r="H18" s="341" t="s">
        <v>391</v>
      </c>
      <c r="I18" s="341" t="s">
        <v>391</v>
      </c>
      <c r="J18" s="341" t="s">
        <v>391</v>
      </c>
      <c r="K18" s="341" t="s">
        <v>391</v>
      </c>
      <c r="L18" s="341" t="s">
        <v>391</v>
      </c>
      <c r="M18" s="341" t="s">
        <v>391</v>
      </c>
      <c r="N18" s="341" t="s">
        <v>391</v>
      </c>
      <c r="O18" s="341" t="s">
        <v>391</v>
      </c>
      <c r="P18" s="341" t="s">
        <v>391</v>
      </c>
      <c r="Q18" s="341" t="s">
        <v>391</v>
      </c>
      <c r="R18" s="341" t="s">
        <v>391</v>
      </c>
      <c r="S18" s="341" t="s">
        <v>391</v>
      </c>
    </row>
    <row r="19" spans="1:21" s="110" customFormat="1" x14ac:dyDescent="0.2">
      <c r="A19" s="154" t="s">
        <v>381</v>
      </c>
      <c r="B19" s="341" t="s">
        <v>391</v>
      </c>
      <c r="C19" s="341" t="s">
        <v>391</v>
      </c>
      <c r="D19" s="341" t="s">
        <v>391</v>
      </c>
      <c r="E19" s="341" t="s">
        <v>391</v>
      </c>
      <c r="F19" s="341" t="s">
        <v>391</v>
      </c>
      <c r="G19" s="341" t="s">
        <v>391</v>
      </c>
      <c r="H19" s="341" t="s">
        <v>391</v>
      </c>
      <c r="I19" s="341" t="s">
        <v>391</v>
      </c>
      <c r="J19" s="341" t="s">
        <v>391</v>
      </c>
      <c r="K19" s="341" t="s">
        <v>391</v>
      </c>
      <c r="L19" s="341" t="s">
        <v>391</v>
      </c>
      <c r="M19" s="341" t="s">
        <v>391</v>
      </c>
      <c r="N19" s="341" t="s">
        <v>391</v>
      </c>
      <c r="O19" s="341" t="s">
        <v>391</v>
      </c>
      <c r="P19" s="341" t="s">
        <v>391</v>
      </c>
      <c r="Q19" s="341" t="s">
        <v>391</v>
      </c>
      <c r="R19" s="341">
        <v>9</v>
      </c>
      <c r="S19" s="341">
        <v>15</v>
      </c>
    </row>
    <row r="20" spans="1:21" s="110" customFormat="1" x14ac:dyDescent="0.2">
      <c r="A20" s="154" t="s">
        <v>382</v>
      </c>
      <c r="B20" s="341">
        <v>62</v>
      </c>
      <c r="C20" s="341">
        <v>85</v>
      </c>
      <c r="D20" s="341">
        <v>1</v>
      </c>
      <c r="E20" s="341">
        <v>1</v>
      </c>
      <c r="F20" s="341" t="s">
        <v>391</v>
      </c>
      <c r="G20" s="341" t="s">
        <v>391</v>
      </c>
      <c r="H20" s="341" t="s">
        <v>391</v>
      </c>
      <c r="I20" s="341" t="s">
        <v>391</v>
      </c>
      <c r="J20" s="341" t="s">
        <v>391</v>
      </c>
      <c r="K20" s="341" t="s">
        <v>391</v>
      </c>
      <c r="L20" s="341" t="s">
        <v>391</v>
      </c>
      <c r="M20" s="341" t="s">
        <v>391</v>
      </c>
      <c r="N20" s="341" t="s">
        <v>391</v>
      </c>
      <c r="O20" s="341" t="s">
        <v>391</v>
      </c>
      <c r="P20" s="341" t="s">
        <v>391</v>
      </c>
      <c r="Q20" s="341" t="s">
        <v>391</v>
      </c>
      <c r="R20" s="341">
        <v>13</v>
      </c>
      <c r="S20" s="341">
        <v>21</v>
      </c>
    </row>
    <row r="21" spans="1:21" s="110" customFormat="1" x14ac:dyDescent="0.2">
      <c r="A21" s="154" t="s">
        <v>383</v>
      </c>
      <c r="B21" s="341">
        <v>13</v>
      </c>
      <c r="C21" s="341">
        <v>15</v>
      </c>
      <c r="D21" s="341" t="s">
        <v>391</v>
      </c>
      <c r="E21" s="341" t="s">
        <v>391</v>
      </c>
      <c r="F21" s="341" t="s">
        <v>391</v>
      </c>
      <c r="G21" s="341" t="s">
        <v>391</v>
      </c>
      <c r="H21" s="341">
        <v>4</v>
      </c>
      <c r="I21" s="341">
        <v>6</v>
      </c>
      <c r="J21" s="341" t="s">
        <v>391</v>
      </c>
      <c r="K21" s="341" t="s">
        <v>391</v>
      </c>
      <c r="L21" s="341" t="s">
        <v>391</v>
      </c>
      <c r="M21" s="341" t="s">
        <v>391</v>
      </c>
      <c r="N21" s="341" t="s">
        <v>391</v>
      </c>
      <c r="O21" s="341" t="s">
        <v>391</v>
      </c>
      <c r="P21" s="341" t="s">
        <v>391</v>
      </c>
      <c r="Q21" s="341" t="s">
        <v>391</v>
      </c>
      <c r="R21" s="341">
        <v>10</v>
      </c>
      <c r="S21" s="341">
        <v>20</v>
      </c>
    </row>
    <row r="22" spans="1:21" s="110" customFormat="1" x14ac:dyDescent="0.2">
      <c r="A22" s="154" t="s">
        <v>384</v>
      </c>
      <c r="B22" s="341">
        <v>26</v>
      </c>
      <c r="C22" s="341">
        <v>35</v>
      </c>
      <c r="D22" s="341" t="s">
        <v>391</v>
      </c>
      <c r="E22" s="341" t="s">
        <v>391</v>
      </c>
      <c r="F22" s="341">
        <v>4</v>
      </c>
      <c r="G22" s="341">
        <v>5</v>
      </c>
      <c r="H22" s="341">
        <v>3</v>
      </c>
      <c r="I22" s="341">
        <v>3</v>
      </c>
      <c r="J22" s="341" t="s">
        <v>391</v>
      </c>
      <c r="K22" s="341" t="s">
        <v>391</v>
      </c>
      <c r="L22" s="341" t="s">
        <v>391</v>
      </c>
      <c r="M22" s="341" t="s">
        <v>391</v>
      </c>
      <c r="N22" s="341" t="s">
        <v>391</v>
      </c>
      <c r="O22" s="341" t="s">
        <v>391</v>
      </c>
      <c r="P22" s="341">
        <v>2</v>
      </c>
      <c r="Q22" s="341">
        <v>3</v>
      </c>
      <c r="R22" s="341">
        <v>3</v>
      </c>
      <c r="S22" s="341">
        <v>3</v>
      </c>
    </row>
    <row r="23" spans="1:21" s="110" customFormat="1" x14ac:dyDescent="0.2">
      <c r="A23" s="154" t="s">
        <v>385</v>
      </c>
      <c r="B23" s="341">
        <v>400</v>
      </c>
      <c r="C23" s="341">
        <v>453</v>
      </c>
      <c r="D23" s="341" t="s">
        <v>391</v>
      </c>
      <c r="E23" s="341" t="s">
        <v>391</v>
      </c>
      <c r="F23" s="341" t="s">
        <v>391</v>
      </c>
      <c r="G23" s="341" t="s">
        <v>391</v>
      </c>
      <c r="H23" s="341" t="s">
        <v>391</v>
      </c>
      <c r="I23" s="341" t="s">
        <v>391</v>
      </c>
      <c r="J23" s="341" t="s">
        <v>391</v>
      </c>
      <c r="K23" s="341" t="s">
        <v>391</v>
      </c>
      <c r="L23" s="341" t="s">
        <v>391</v>
      </c>
      <c r="M23" s="341" t="s">
        <v>391</v>
      </c>
      <c r="N23" s="341" t="s">
        <v>391</v>
      </c>
      <c r="O23" s="341" t="s">
        <v>391</v>
      </c>
      <c r="P23" s="341" t="s">
        <v>391</v>
      </c>
      <c r="Q23" s="341" t="s">
        <v>391</v>
      </c>
      <c r="R23" s="341">
        <v>47</v>
      </c>
      <c r="S23" s="341">
        <v>48</v>
      </c>
    </row>
    <row r="24" spans="1:21" s="110" customFormat="1" x14ac:dyDescent="0.2">
      <c r="A24" s="154" t="s">
        <v>386</v>
      </c>
      <c r="B24" s="341">
        <v>17</v>
      </c>
      <c r="C24" s="341">
        <v>32</v>
      </c>
      <c r="D24" s="341" t="s">
        <v>391</v>
      </c>
      <c r="E24" s="341" t="s">
        <v>391</v>
      </c>
      <c r="F24" s="341" t="s">
        <v>391</v>
      </c>
      <c r="G24" s="341" t="s">
        <v>391</v>
      </c>
      <c r="H24" s="341" t="s">
        <v>391</v>
      </c>
      <c r="I24" s="341" t="s">
        <v>391</v>
      </c>
      <c r="J24" s="341" t="s">
        <v>391</v>
      </c>
      <c r="K24" s="341" t="s">
        <v>391</v>
      </c>
      <c r="L24" s="341" t="s">
        <v>391</v>
      </c>
      <c r="M24" s="341" t="s">
        <v>391</v>
      </c>
      <c r="N24" s="341" t="s">
        <v>391</v>
      </c>
      <c r="O24" s="341" t="s">
        <v>391</v>
      </c>
      <c r="P24" s="341" t="s">
        <v>391</v>
      </c>
      <c r="Q24" s="341" t="s">
        <v>391</v>
      </c>
      <c r="R24" s="341">
        <v>107</v>
      </c>
      <c r="S24" s="341">
        <v>116</v>
      </c>
    </row>
    <row r="25" spans="1:21" s="110" customFormat="1" x14ac:dyDescent="0.2">
      <c r="A25" s="154" t="s">
        <v>387</v>
      </c>
      <c r="B25" s="341">
        <v>64</v>
      </c>
      <c r="C25" s="341">
        <v>75</v>
      </c>
      <c r="D25" s="341" t="s">
        <v>391</v>
      </c>
      <c r="E25" s="341" t="s">
        <v>391</v>
      </c>
      <c r="F25" s="341" t="s">
        <v>391</v>
      </c>
      <c r="G25" s="341" t="s">
        <v>391</v>
      </c>
      <c r="H25" s="341" t="s">
        <v>391</v>
      </c>
      <c r="I25" s="341" t="s">
        <v>391</v>
      </c>
      <c r="J25" s="341" t="s">
        <v>391</v>
      </c>
      <c r="K25" s="341" t="s">
        <v>391</v>
      </c>
      <c r="L25" s="341" t="s">
        <v>391</v>
      </c>
      <c r="M25" s="341" t="s">
        <v>391</v>
      </c>
      <c r="N25" s="341" t="s">
        <v>391</v>
      </c>
      <c r="O25" s="341" t="s">
        <v>391</v>
      </c>
      <c r="P25" s="341" t="s">
        <v>391</v>
      </c>
      <c r="Q25" s="341" t="s">
        <v>391</v>
      </c>
      <c r="R25" s="341">
        <v>10</v>
      </c>
      <c r="S25" s="341">
        <v>10</v>
      </c>
    </row>
    <row r="26" spans="1:21" x14ac:dyDescent="0.2">
      <c r="A26" s="173" t="s">
        <v>242</v>
      </c>
      <c r="B26" s="143"/>
      <c r="C26" s="143"/>
      <c r="D26" s="143"/>
      <c r="E26" s="143"/>
      <c r="F26" s="143"/>
      <c r="G26" s="143"/>
      <c r="H26" s="143"/>
      <c r="I26" s="143"/>
      <c r="J26" s="143"/>
      <c r="K26" s="143"/>
      <c r="L26" s="143"/>
      <c r="M26" s="143"/>
      <c r="N26" s="143"/>
      <c r="O26" s="143"/>
      <c r="P26" s="143"/>
      <c r="Q26" s="143"/>
      <c r="R26" s="143"/>
      <c r="S26" s="143"/>
      <c r="T26" s="144"/>
      <c r="U26" s="144"/>
    </row>
    <row r="27" spans="1:21" x14ac:dyDescent="0.2">
      <c r="A27" s="174"/>
      <c r="B27" s="144"/>
      <c r="C27" s="144"/>
      <c r="D27" s="144"/>
      <c r="E27" s="144"/>
      <c r="F27" s="144"/>
      <c r="G27" s="144"/>
      <c r="H27" s="144"/>
    </row>
    <row r="28" spans="1:21" x14ac:dyDescent="0.2">
      <c r="B28" s="144"/>
      <c r="C28" s="144"/>
      <c r="D28" s="144"/>
      <c r="E28" s="144"/>
      <c r="F28" s="144"/>
      <c r="G28" s="144"/>
      <c r="H28" s="144"/>
      <c r="I28" s="144"/>
      <c r="J28" s="144"/>
      <c r="K28" s="144"/>
      <c r="L28" s="144"/>
      <c r="M28" s="144"/>
      <c r="N28" s="144"/>
      <c r="O28" s="144"/>
      <c r="P28" s="144"/>
      <c r="Q28" s="144"/>
      <c r="R28" s="144"/>
      <c r="S28" s="144"/>
      <c r="T28" s="144"/>
      <c r="U28" s="144"/>
    </row>
    <row r="29" spans="1:21" x14ac:dyDescent="0.2">
      <c r="B29" s="144"/>
      <c r="C29" s="144"/>
      <c r="D29" s="144"/>
      <c r="E29" s="144"/>
      <c r="F29" s="144"/>
      <c r="G29" s="144"/>
      <c r="H29" s="144"/>
      <c r="I29" s="144"/>
      <c r="J29" s="144"/>
      <c r="K29" s="144"/>
      <c r="L29" s="144"/>
      <c r="M29" s="144"/>
      <c r="N29" s="144"/>
      <c r="O29" s="144"/>
      <c r="P29" s="144"/>
      <c r="Q29" s="144"/>
      <c r="R29" s="144"/>
      <c r="S29" s="144"/>
      <c r="T29" s="144"/>
      <c r="U29" s="144"/>
    </row>
    <row r="30" spans="1:21" x14ac:dyDescent="0.2">
      <c r="B30" s="144"/>
      <c r="C30" s="144"/>
      <c r="D30" s="144"/>
      <c r="E30" s="144"/>
      <c r="F30" s="144"/>
      <c r="G30" s="144"/>
      <c r="H30" s="144"/>
      <c r="I30" s="144"/>
      <c r="J30" s="144"/>
      <c r="K30" s="144"/>
      <c r="L30" s="144"/>
      <c r="M30" s="144"/>
      <c r="N30" s="144"/>
      <c r="O30" s="144"/>
      <c r="P30" s="144"/>
      <c r="Q30" s="144"/>
      <c r="R30" s="144"/>
      <c r="S30" s="144"/>
      <c r="T30" s="144"/>
      <c r="U30" s="144"/>
    </row>
    <row r="31" spans="1:21" x14ac:dyDescent="0.2">
      <c r="B31" s="144"/>
      <c r="C31" s="144"/>
      <c r="D31" s="144"/>
      <c r="E31" s="144"/>
      <c r="F31" s="144"/>
      <c r="G31" s="144"/>
      <c r="H31" s="144"/>
      <c r="I31" s="144"/>
      <c r="J31" s="144"/>
      <c r="K31" s="144"/>
      <c r="L31" s="144"/>
      <c r="M31" s="144"/>
      <c r="N31" s="144"/>
      <c r="O31" s="144"/>
      <c r="P31" s="144"/>
      <c r="Q31" s="144"/>
      <c r="R31" s="144"/>
      <c r="S31" s="144"/>
      <c r="T31" s="144"/>
      <c r="U31" s="144"/>
    </row>
    <row r="32" spans="1:21" x14ac:dyDescent="0.2">
      <c r="B32" s="144"/>
      <c r="C32" s="144"/>
      <c r="D32" s="144"/>
      <c r="E32" s="144"/>
      <c r="F32" s="144"/>
      <c r="G32" s="144"/>
      <c r="H32" s="144"/>
      <c r="I32" s="144"/>
      <c r="J32" s="144"/>
      <c r="K32" s="144"/>
      <c r="L32" s="144"/>
      <c r="M32" s="144"/>
      <c r="N32" s="144"/>
      <c r="O32" s="144"/>
      <c r="P32" s="144"/>
      <c r="Q32" s="144"/>
      <c r="R32" s="144"/>
      <c r="S32" s="144"/>
      <c r="T32" s="144"/>
      <c r="U32" s="144"/>
    </row>
    <row r="33" spans="2:21" x14ac:dyDescent="0.2">
      <c r="B33" s="144"/>
      <c r="C33" s="144"/>
      <c r="D33" s="144"/>
      <c r="E33" s="144"/>
      <c r="F33" s="144"/>
      <c r="G33" s="144"/>
      <c r="H33" s="144"/>
      <c r="I33" s="144"/>
      <c r="J33" s="144"/>
      <c r="K33" s="144"/>
      <c r="L33" s="144"/>
      <c r="M33" s="144"/>
      <c r="N33" s="144"/>
      <c r="O33" s="144"/>
      <c r="P33" s="144"/>
      <c r="Q33" s="144"/>
      <c r="R33" s="144"/>
      <c r="S33" s="144"/>
      <c r="T33" s="144"/>
      <c r="U33" s="144"/>
    </row>
    <row r="34" spans="2:21" x14ac:dyDescent="0.2">
      <c r="B34" s="144"/>
      <c r="C34" s="144"/>
      <c r="D34" s="144"/>
      <c r="E34" s="144"/>
      <c r="F34" s="144"/>
      <c r="G34" s="144"/>
      <c r="H34" s="144"/>
      <c r="I34" s="144"/>
      <c r="J34" s="144"/>
      <c r="K34" s="144"/>
      <c r="L34" s="144"/>
      <c r="M34" s="144"/>
      <c r="N34" s="144"/>
      <c r="O34" s="144"/>
      <c r="P34" s="144"/>
      <c r="Q34" s="144"/>
      <c r="R34" s="144"/>
      <c r="S34" s="144"/>
      <c r="T34" s="144"/>
      <c r="U34" s="144"/>
    </row>
    <row r="35" spans="2:21" x14ac:dyDescent="0.2">
      <c r="B35" s="144"/>
      <c r="C35" s="144"/>
      <c r="D35" s="144"/>
      <c r="E35" s="144"/>
      <c r="F35" s="144"/>
      <c r="G35" s="144"/>
      <c r="H35" s="144"/>
      <c r="I35" s="144"/>
      <c r="J35" s="144"/>
      <c r="K35" s="144"/>
      <c r="L35" s="144"/>
      <c r="M35" s="144"/>
      <c r="N35" s="144"/>
      <c r="O35" s="144"/>
      <c r="P35" s="144"/>
      <c r="Q35" s="144"/>
      <c r="R35" s="144"/>
      <c r="S35" s="144"/>
      <c r="T35" s="144"/>
      <c r="U35" s="144"/>
    </row>
    <row r="36" spans="2:21" x14ac:dyDescent="0.2">
      <c r="B36" s="144"/>
      <c r="C36" s="144"/>
      <c r="D36" s="144"/>
      <c r="E36" s="144"/>
      <c r="F36" s="144"/>
      <c r="G36" s="144"/>
      <c r="H36" s="144"/>
      <c r="I36" s="144"/>
      <c r="J36" s="144"/>
      <c r="K36" s="144"/>
      <c r="L36" s="144"/>
      <c r="M36" s="144"/>
      <c r="N36" s="144"/>
      <c r="O36" s="144"/>
      <c r="P36" s="144"/>
      <c r="Q36" s="144"/>
      <c r="R36" s="144"/>
      <c r="S36" s="144"/>
      <c r="T36" s="144"/>
      <c r="U36" s="144"/>
    </row>
    <row r="37" spans="2:21" x14ac:dyDescent="0.2">
      <c r="B37" s="144"/>
      <c r="C37" s="144"/>
      <c r="D37" s="144"/>
      <c r="E37" s="144"/>
      <c r="F37" s="144"/>
      <c r="G37" s="144"/>
      <c r="H37" s="144"/>
      <c r="I37" s="144"/>
      <c r="J37" s="144"/>
      <c r="K37" s="144"/>
      <c r="L37" s="144"/>
      <c r="M37" s="144"/>
      <c r="N37" s="144"/>
      <c r="O37" s="144"/>
      <c r="P37" s="144"/>
      <c r="Q37" s="144"/>
      <c r="R37" s="144"/>
      <c r="S37" s="144"/>
      <c r="T37" s="144"/>
      <c r="U37" s="144"/>
    </row>
    <row r="38" spans="2:21" x14ac:dyDescent="0.2">
      <c r="B38" s="144"/>
      <c r="C38" s="144"/>
      <c r="D38" s="144"/>
      <c r="E38" s="144"/>
      <c r="F38" s="144"/>
      <c r="G38" s="144"/>
      <c r="H38" s="144"/>
      <c r="I38" s="144"/>
      <c r="J38" s="144"/>
      <c r="K38" s="144"/>
      <c r="L38" s="144"/>
      <c r="M38" s="144"/>
      <c r="N38" s="144"/>
      <c r="O38" s="144"/>
      <c r="P38" s="144"/>
      <c r="Q38" s="144"/>
      <c r="R38" s="144"/>
      <c r="S38" s="144"/>
      <c r="T38" s="144"/>
      <c r="U38" s="144"/>
    </row>
  </sheetData>
  <customSheetViews>
    <customSheetView guid="{26A1900F-5848-4061-AA0B-E0B8C2AC890B}" showPageBreaks="1" showGridLines="0" printArea="1" view="pageBreakPreview" topLeftCell="D1">
      <selection activeCell="H17" sqref="H17"/>
      <pageMargins left="0.25" right="0.2" top="0.78740157480314965" bottom="0.78740157480314965" header="0" footer="0"/>
      <pageSetup paperSize="9" orientation="landscape" r:id="rId1"/>
      <headerFooter alignWithMargins="0"/>
    </customSheetView>
    <customSheetView guid="{B606BD3A-C42E-4EF1-8D52-58C00303D192}" showPageBreaks="1" showGridLines="0" printArea="1" view="pageBreakPreview">
      <selection activeCell="I18" sqref="I18"/>
      <pageMargins left="0.25" right="0.2" top="0.78740157480314965" bottom="0.78740157480314965" header="0" footer="0"/>
      <pageSetup paperSize="9" orientation="landscape" r:id="rId2"/>
      <headerFooter alignWithMargins="0"/>
    </customSheetView>
  </customSheetViews>
  <mergeCells count="22">
    <mergeCell ref="B2:C2"/>
    <mergeCell ref="D2:E2"/>
    <mergeCell ref="F2:G2"/>
    <mergeCell ref="H2:I2"/>
    <mergeCell ref="S3:S4"/>
    <mergeCell ref="B3:B4"/>
    <mergeCell ref="F3:F4"/>
    <mergeCell ref="H3:H4"/>
    <mergeCell ref="I3:I4"/>
    <mergeCell ref="N3:O3"/>
    <mergeCell ref="P2:Q2"/>
    <mergeCell ref="J2:O2"/>
    <mergeCell ref="P3:P4"/>
    <mergeCell ref="Q3:Q4"/>
    <mergeCell ref="R3:R4"/>
    <mergeCell ref="R2:S2"/>
    <mergeCell ref="C3:C4"/>
    <mergeCell ref="D3:D4"/>
    <mergeCell ref="E3:E4"/>
    <mergeCell ref="L3:M3"/>
    <mergeCell ref="G3:G4"/>
    <mergeCell ref="J3:K3"/>
  </mergeCells>
  <phoneticPr fontId="2"/>
  <pageMargins left="0.51181102362204722" right="0.47244094488188981" top="0.78740157480314965" bottom="0.78740157480314965" header="0" footer="0"/>
  <pageSetup paperSize="9" scale="98" fitToHeight="0"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43</vt:i4>
      </vt:variant>
    </vt:vector>
  </HeadingPairs>
  <TitlesOfParts>
    <vt:vector size="67" baseType="lpstr">
      <vt:lpstr>⑳改正案一覧</vt:lpstr>
      <vt:lpstr>42</vt:lpstr>
      <vt:lpstr>43</vt:lpstr>
      <vt:lpstr>44</vt:lpstr>
      <vt:lpstr>45</vt:lpstr>
      <vt:lpstr>46-1</vt:lpstr>
      <vt:lpstr>46 -2</vt:lpstr>
      <vt:lpstr>47</vt:lpstr>
      <vt:lpstr>48</vt:lpstr>
      <vt:lpstr>49</vt:lpstr>
      <vt:lpstr>50-1</vt:lpstr>
      <vt:lpstr>50 -2</vt:lpstr>
      <vt:lpstr>51-1</vt:lpstr>
      <vt:lpstr>51 -2</vt:lpstr>
      <vt:lpstr>52-1</vt:lpstr>
      <vt:lpstr>52-2</vt:lpstr>
      <vt:lpstr>53-1</vt:lpstr>
      <vt:lpstr>53-2</vt:lpstr>
      <vt:lpstr>53-3</vt:lpstr>
      <vt:lpstr>54-1</vt:lpstr>
      <vt:lpstr>54-2</vt:lpstr>
      <vt:lpstr>54-3</vt:lpstr>
      <vt:lpstr>55-1</vt:lpstr>
      <vt:lpstr>55-2</vt:lpstr>
      <vt:lpstr>'42'!Print_Area</vt:lpstr>
      <vt:lpstr>'43'!Print_Area</vt:lpstr>
      <vt:lpstr>'44'!Print_Area</vt:lpstr>
      <vt:lpstr>'45'!Print_Area</vt:lpstr>
      <vt:lpstr>'46 -2'!Print_Area</vt:lpstr>
      <vt:lpstr>'46-1'!Print_Area</vt:lpstr>
      <vt:lpstr>'47'!Print_Area</vt:lpstr>
      <vt:lpstr>'48'!Print_Area</vt:lpstr>
      <vt:lpstr>'49'!Print_Area</vt:lpstr>
      <vt:lpstr>'50 -2'!Print_Area</vt:lpstr>
      <vt:lpstr>'50-1'!Print_Area</vt:lpstr>
      <vt:lpstr>'51 -2'!Print_Area</vt:lpstr>
      <vt:lpstr>'51-1'!Print_Area</vt:lpstr>
      <vt:lpstr>'52-1'!Print_Area</vt:lpstr>
      <vt:lpstr>'52-2'!Print_Area</vt:lpstr>
      <vt:lpstr>'53-1'!Print_Area</vt:lpstr>
      <vt:lpstr>'53-2'!Print_Area</vt:lpstr>
      <vt:lpstr>'53-3'!Print_Area</vt:lpstr>
      <vt:lpstr>'54-1'!Print_Area</vt:lpstr>
      <vt:lpstr>'54-2'!Print_Area</vt:lpstr>
      <vt:lpstr>'54-3'!Print_Area</vt:lpstr>
      <vt:lpstr>'55-1'!Print_Area</vt:lpstr>
      <vt:lpstr>'55-2'!Print_Area</vt:lpstr>
      <vt:lpstr>⑳改正案一覧!Print_Area</vt:lpstr>
      <vt:lpstr>'42'!Print_Titles</vt:lpstr>
      <vt:lpstr>'43'!Print_Titles</vt:lpstr>
      <vt:lpstr>'44'!Print_Titles</vt:lpstr>
      <vt:lpstr>'45'!Print_Titles</vt:lpstr>
      <vt:lpstr>'46 -2'!Print_Titles</vt:lpstr>
      <vt:lpstr>'46-1'!Print_Titles</vt:lpstr>
      <vt:lpstr>'47'!Print_Titles</vt:lpstr>
      <vt:lpstr>'48'!Print_Titles</vt:lpstr>
      <vt:lpstr>'49'!Print_Titles</vt:lpstr>
      <vt:lpstr>'50-1'!Print_Titles</vt:lpstr>
      <vt:lpstr>'51-1'!Print_Titles</vt:lpstr>
      <vt:lpstr>'52-1'!Print_Titles</vt:lpstr>
      <vt:lpstr>'53-1'!Print_Titles</vt:lpstr>
      <vt:lpstr>'53-2'!Print_Titles</vt:lpstr>
      <vt:lpstr>'54-1'!Print_Titles</vt:lpstr>
      <vt:lpstr>'54-2'!Print_Titles</vt:lpstr>
      <vt:lpstr>'55-1'!Print_Titles</vt:lpstr>
      <vt:lpstr>'55-2'!Print_Titles</vt:lpstr>
      <vt:lpstr>⑳改正案一覧!Print_Titles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038352</dc:creator>
  <cp:lastModifiedBy>坪坂＿一也</cp:lastModifiedBy>
  <cp:lastPrinted>2022-11-01T05:20:44Z</cp:lastPrinted>
  <dcterms:created xsi:type="dcterms:W3CDTF">2006-10-06T01:56:34Z</dcterms:created>
  <dcterms:modified xsi:type="dcterms:W3CDTF">2023-07-21T05:36:19Z</dcterms:modified>
</cp:coreProperties>
</file>