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50" firstSheet="5" activeTab="19"/>
  </bookViews>
  <sheets>
    <sheet name="4" sheetId="1" r:id="rId1"/>
    <sheet name="5" sheetId="2" r:id="rId2"/>
    <sheet name="6" sheetId="3" r:id="rId3"/>
    <sheet name="7-1" sheetId="4" r:id="rId4"/>
    <sheet name="7-2" sheetId="5" r:id="rId5"/>
    <sheet name="8" sheetId="6" r:id="rId6"/>
    <sheet name="9" sheetId="7" r:id="rId7"/>
    <sheet name="10" sheetId="8" r:id="rId8"/>
    <sheet name="11" sheetId="9" r:id="rId9"/>
    <sheet name="12-1" sheetId="10" r:id="rId10"/>
    <sheet name="12-2" sheetId="11" r:id="rId11"/>
    <sheet name="12-3" sheetId="12" r:id="rId12"/>
    <sheet name="13" sheetId="13" r:id="rId13"/>
    <sheet name="14-1" sheetId="14" r:id="rId14"/>
    <sheet name="14-2" sheetId="15" r:id="rId15"/>
    <sheet name="14-3" sheetId="16" r:id="rId16"/>
    <sheet name="14-4" sheetId="17" r:id="rId17"/>
    <sheet name="15" sheetId="18" r:id="rId18"/>
    <sheet name="16" sheetId="19" r:id="rId19"/>
    <sheet name="17" sheetId="20" r:id="rId20"/>
  </sheets>
  <externalReferences>
    <externalReference r:id="rId23"/>
  </externalReferences>
  <definedNames>
    <definedName name="_xlnm.Print_Area" localSheetId="7">'10'!$A$1:$X$70</definedName>
    <definedName name="_xlnm.Print_Area" localSheetId="8">'11'!$A$1:$Y$69</definedName>
    <definedName name="_xlnm.Print_Area" localSheetId="9">'12-1'!$A$1:$K$70</definedName>
    <definedName name="_xlnm.Print_Area" localSheetId="10">'12-2'!$A$1:$Y$69</definedName>
    <definedName name="_xlnm.Print_Area" localSheetId="11">'12-3'!$A$1:$Z$69</definedName>
    <definedName name="_xlnm.Print_Area" localSheetId="12">'13'!$A$1:$Y$69</definedName>
    <definedName name="_xlnm.Print_Area" localSheetId="13">'14-1'!$A$1:$G$70</definedName>
    <definedName name="_xlnm.Print_Area" localSheetId="14">'14-2'!$A$1:$Z$69</definedName>
    <definedName name="_xlnm.Print_Area" localSheetId="15">'14-3'!$A$1:$Y$69</definedName>
    <definedName name="_xlnm.Print_Area" localSheetId="16">'14-4'!$A$1:$Y$69</definedName>
    <definedName name="_xlnm.Print_Area" localSheetId="17">'15'!$A$1:$Y$69</definedName>
    <definedName name="_xlnm.Print_Area" localSheetId="18">'16'!$A$1:$Y$69</definedName>
    <definedName name="_xlnm.Print_Area" localSheetId="19">'17'!$A$1:$Z$69</definedName>
    <definedName name="_xlnm.Print_Area" localSheetId="1">'5'!$A$1:$K$70</definedName>
    <definedName name="_xlnm.Print_Area" localSheetId="2">'6'!$A$1:$R$34</definedName>
    <definedName name="_xlnm.Print_Area" localSheetId="3">'7-1'!$A$1:$Y$69</definedName>
    <definedName name="_xlnm.Print_Area" localSheetId="4">'7-2'!$A$1:$L$39</definedName>
    <definedName name="_xlnm.Print_Area" localSheetId="5">'8'!$A$1:$AD$73</definedName>
    <definedName name="_xlnm.Print_Area" localSheetId="6">'9'!$A$1:$Y$69</definedName>
    <definedName name="_xlnm.Print_Titles" localSheetId="10">'12-2'!$A:$B</definedName>
    <definedName name="_xlnm.Print_Titles" localSheetId="12">'13'!$A:$B</definedName>
    <definedName name="_xlnm.Print_Titles" localSheetId="14">'14-2'!$A:$B</definedName>
    <definedName name="_xlnm.Print_Titles" localSheetId="15">'14-3'!$A:$B</definedName>
    <definedName name="_xlnm.Print_Titles" localSheetId="17">'15'!$A:$B</definedName>
    <definedName name="_xlnm.Print_Titles" localSheetId="18">'16'!$A:$B</definedName>
    <definedName name="_xlnm.Print_Titles" localSheetId="19">'17'!$A:$B</definedName>
    <definedName name="Z_36F26E60_31A9_11D6_8C85_0000F447C8FF_.wvu.PrintArea" localSheetId="5" hidden="1">'8'!$A$5:$AD$70</definedName>
    <definedName name="Z_36F26E60_31A9_11D6_8C85_0000F447C8FF_.wvu.PrintTitles" localSheetId="5" hidden="1">'8'!$A:$A,'8'!$5:$6</definedName>
    <definedName name="Z_908F804E_836B_4005_BF47_946F4F3420DC_.wvu.PrintArea" localSheetId="7" hidden="1">'10'!$A$1:$X$70</definedName>
    <definedName name="Z_908F804E_836B_4005_BF47_946F4F3420DC_.wvu.PrintArea" localSheetId="8" hidden="1">'11'!$A$1:$Y$69</definedName>
    <definedName name="Z_908F804E_836B_4005_BF47_946F4F3420DC_.wvu.PrintArea" localSheetId="9" hidden="1">'12-1'!$A$1:$K$70</definedName>
    <definedName name="Z_908F804E_836B_4005_BF47_946F4F3420DC_.wvu.PrintArea" localSheetId="10" hidden="1">'12-2'!$A$1:$Y$69</definedName>
    <definedName name="Z_908F804E_836B_4005_BF47_946F4F3420DC_.wvu.PrintArea" localSheetId="11" hidden="1">'12-3'!$A$1:$Y$69</definedName>
    <definedName name="Z_908F804E_836B_4005_BF47_946F4F3420DC_.wvu.PrintArea" localSheetId="12" hidden="1">'13'!$A$1:$Y$69</definedName>
    <definedName name="Z_908F804E_836B_4005_BF47_946F4F3420DC_.wvu.PrintArea" localSheetId="13" hidden="1">'14-1'!$A$1:$G$70</definedName>
    <definedName name="Z_908F804E_836B_4005_BF47_946F4F3420DC_.wvu.PrintArea" localSheetId="14" hidden="1">'14-2'!$A$1:$Y$69</definedName>
    <definedName name="Z_908F804E_836B_4005_BF47_946F4F3420DC_.wvu.PrintArea" localSheetId="15" hidden="1">'14-3'!$A$1:$Y$69</definedName>
    <definedName name="Z_908F804E_836B_4005_BF47_946F4F3420DC_.wvu.PrintArea" localSheetId="17" hidden="1">'15'!$A$1:$Y$69</definedName>
    <definedName name="Z_908F804E_836B_4005_BF47_946F4F3420DC_.wvu.PrintArea" localSheetId="18" hidden="1">'16'!$A$1:$Y$69</definedName>
    <definedName name="Z_908F804E_836B_4005_BF47_946F4F3420DC_.wvu.PrintArea" localSheetId="19" hidden="1">'17'!$A$1:$Y$69</definedName>
    <definedName name="Z_908F804E_836B_4005_BF47_946F4F3420DC_.wvu.PrintArea" localSheetId="1" hidden="1">'5'!$A$1:$K$70</definedName>
    <definedName name="Z_908F804E_836B_4005_BF47_946F4F3420DC_.wvu.PrintArea" localSheetId="2" hidden="1">'6'!$B$1:$R$30</definedName>
    <definedName name="Z_908F804E_836B_4005_BF47_946F4F3420DC_.wvu.PrintArea" localSheetId="3" hidden="1">'7-1'!$A$1:$Y$69</definedName>
    <definedName name="Z_908F804E_836B_4005_BF47_946F4F3420DC_.wvu.PrintArea" localSheetId="4" hidden="1">'7-2'!#REF!</definedName>
    <definedName name="Z_908F804E_836B_4005_BF47_946F4F3420DC_.wvu.PrintArea" localSheetId="5" hidden="1">'8'!$A$1:$AD$73</definedName>
    <definedName name="Z_908F804E_836B_4005_BF47_946F4F3420DC_.wvu.PrintArea" localSheetId="6" hidden="1">'9'!$A$1:$Y$69</definedName>
    <definedName name="Z_908F804E_836B_4005_BF47_946F4F3420DC_.wvu.PrintTitles" localSheetId="7" hidden="1">'10'!$1:$3</definedName>
    <definedName name="Z_908F804E_836B_4005_BF47_946F4F3420DC_.wvu.PrintTitles" localSheetId="8" hidden="1">'11'!$1:$2</definedName>
    <definedName name="Z_908F804E_836B_4005_BF47_946F4F3420DC_.wvu.PrintTitles" localSheetId="9" hidden="1">'12-1'!$1:$3</definedName>
    <definedName name="Z_908F804E_836B_4005_BF47_946F4F3420DC_.wvu.PrintTitles" localSheetId="10" hidden="1">'12-2'!$1:$1</definedName>
    <definedName name="Z_908F804E_836B_4005_BF47_946F4F3420DC_.wvu.PrintTitles" localSheetId="11" hidden="1">'12-3'!$1:$1</definedName>
    <definedName name="Z_908F804E_836B_4005_BF47_946F4F3420DC_.wvu.PrintTitles" localSheetId="12" hidden="1">'13'!$1:$1</definedName>
    <definedName name="Z_908F804E_836B_4005_BF47_946F4F3420DC_.wvu.PrintTitles" localSheetId="13" hidden="1">'14-1'!$1:$3</definedName>
    <definedName name="Z_908F804E_836B_4005_BF47_946F4F3420DC_.wvu.PrintTitles" localSheetId="14" hidden="1">'14-2'!$1:$2</definedName>
    <definedName name="Z_908F804E_836B_4005_BF47_946F4F3420DC_.wvu.PrintTitles" localSheetId="15" hidden="1">'14-3'!$1:$2</definedName>
    <definedName name="Z_908F804E_836B_4005_BF47_946F4F3420DC_.wvu.PrintTitles" localSheetId="18" hidden="1">'16'!$1:$2</definedName>
    <definedName name="Z_908F804E_836B_4005_BF47_946F4F3420DC_.wvu.PrintTitles" localSheetId="19" hidden="1">'17'!$1:$2</definedName>
    <definedName name="Z_908F804E_836B_4005_BF47_946F4F3420DC_.wvu.PrintTitles" localSheetId="1" hidden="1">'5'!$1:$2</definedName>
    <definedName name="Z_908F804E_836B_4005_BF47_946F4F3420DC_.wvu.PrintTitles" localSheetId="2" hidden="1">'6'!$1:$3</definedName>
    <definedName name="Z_908F804E_836B_4005_BF47_946F4F3420DC_.wvu.PrintTitles" localSheetId="3" hidden="1">'7-1'!$1:$2</definedName>
    <definedName name="Z_908F804E_836B_4005_BF47_946F4F3420DC_.wvu.PrintTitles" localSheetId="4" hidden="1">'7-2'!#REF!</definedName>
    <definedName name="Z_908F804E_836B_4005_BF47_946F4F3420DC_.wvu.PrintTitles" localSheetId="5" hidden="1">'8'!$5:$6</definedName>
    <definedName name="Z_908F804E_836B_4005_BF47_946F4F3420DC_.wvu.PrintTitles" localSheetId="6" hidden="1">'9'!$1:$2</definedName>
    <definedName name="Z_F7B466B1_2B0D_4B1B_9055_6D3242259A78_.wvu.PrintArea" localSheetId="7" hidden="1">'10'!$A$1:$X$70</definedName>
    <definedName name="Z_F7B466B1_2B0D_4B1B_9055_6D3242259A78_.wvu.PrintArea" localSheetId="8" hidden="1">'11'!$A$1:$Y$69</definedName>
    <definedName name="Z_F7B466B1_2B0D_4B1B_9055_6D3242259A78_.wvu.PrintArea" localSheetId="9" hidden="1">'12-1'!$A$1:$K$70</definedName>
    <definedName name="Z_F7B466B1_2B0D_4B1B_9055_6D3242259A78_.wvu.PrintArea" localSheetId="10" hidden="1">'12-2'!$A$1:$Y$69</definedName>
    <definedName name="Z_F7B466B1_2B0D_4B1B_9055_6D3242259A78_.wvu.PrintArea" localSheetId="11" hidden="1">'12-3'!$A$1:$Y$69</definedName>
    <definedName name="Z_F7B466B1_2B0D_4B1B_9055_6D3242259A78_.wvu.PrintArea" localSheetId="12" hidden="1">'13'!$A$1:$Y$69</definedName>
    <definedName name="Z_F7B466B1_2B0D_4B1B_9055_6D3242259A78_.wvu.PrintArea" localSheetId="13" hidden="1">'14-1'!$A$1:$G$70</definedName>
    <definedName name="Z_F7B466B1_2B0D_4B1B_9055_6D3242259A78_.wvu.PrintArea" localSheetId="14" hidden="1">'14-2'!$A$1:$Y$69</definedName>
    <definedName name="Z_F7B466B1_2B0D_4B1B_9055_6D3242259A78_.wvu.PrintArea" localSheetId="15" hidden="1">'14-3'!$A$1:$Y$69</definedName>
    <definedName name="Z_F7B466B1_2B0D_4B1B_9055_6D3242259A78_.wvu.PrintArea" localSheetId="17" hidden="1">'15'!$A$1:$Y$69</definedName>
    <definedName name="Z_F7B466B1_2B0D_4B1B_9055_6D3242259A78_.wvu.PrintArea" localSheetId="18" hidden="1">'16'!$A$1:$Y$69</definedName>
    <definedName name="Z_F7B466B1_2B0D_4B1B_9055_6D3242259A78_.wvu.PrintArea" localSheetId="19" hidden="1">'17'!$A$1:$Y$69</definedName>
    <definedName name="Z_F7B466B1_2B0D_4B1B_9055_6D3242259A78_.wvu.PrintArea" localSheetId="1" hidden="1">'5'!$A$1:$K$70</definedName>
    <definedName name="Z_F7B466B1_2B0D_4B1B_9055_6D3242259A78_.wvu.PrintArea" localSheetId="2" hidden="1">'6'!$B$1:$R$30</definedName>
    <definedName name="Z_F7B466B1_2B0D_4B1B_9055_6D3242259A78_.wvu.PrintArea" localSheetId="3" hidden="1">'7-1'!$A$1:$Y$69</definedName>
    <definedName name="Z_F7B466B1_2B0D_4B1B_9055_6D3242259A78_.wvu.PrintArea" localSheetId="4" hidden="1">'7-2'!#REF!</definedName>
    <definedName name="Z_F7B466B1_2B0D_4B1B_9055_6D3242259A78_.wvu.PrintArea" localSheetId="5" hidden="1">'8'!$A$1:$AD$73</definedName>
    <definedName name="Z_F7B466B1_2B0D_4B1B_9055_6D3242259A78_.wvu.PrintArea" localSheetId="6" hidden="1">'9'!$A$1:$Y$69</definedName>
    <definedName name="Z_F7B466B1_2B0D_4B1B_9055_6D3242259A78_.wvu.PrintTitles" localSheetId="7" hidden="1">'10'!$1:$3</definedName>
    <definedName name="Z_F7B466B1_2B0D_4B1B_9055_6D3242259A78_.wvu.PrintTitles" localSheetId="8" hidden="1">'11'!$1:$2</definedName>
    <definedName name="Z_F7B466B1_2B0D_4B1B_9055_6D3242259A78_.wvu.PrintTitles" localSheetId="9" hidden="1">'12-1'!$1:$3</definedName>
    <definedName name="Z_F7B466B1_2B0D_4B1B_9055_6D3242259A78_.wvu.PrintTitles" localSheetId="10" hidden="1">'12-2'!$1:$1</definedName>
    <definedName name="Z_F7B466B1_2B0D_4B1B_9055_6D3242259A78_.wvu.PrintTitles" localSheetId="11" hidden="1">'12-3'!$1:$1</definedName>
    <definedName name="Z_F7B466B1_2B0D_4B1B_9055_6D3242259A78_.wvu.PrintTitles" localSheetId="12" hidden="1">'13'!$1:$1</definedName>
    <definedName name="Z_F7B466B1_2B0D_4B1B_9055_6D3242259A78_.wvu.PrintTitles" localSheetId="13" hidden="1">'14-1'!$1:$3</definedName>
    <definedName name="Z_F7B466B1_2B0D_4B1B_9055_6D3242259A78_.wvu.PrintTitles" localSheetId="14" hidden="1">'14-2'!$1:$2</definedName>
    <definedName name="Z_F7B466B1_2B0D_4B1B_9055_6D3242259A78_.wvu.PrintTitles" localSheetId="15" hidden="1">'14-3'!$1:$2</definedName>
    <definedName name="Z_F7B466B1_2B0D_4B1B_9055_6D3242259A78_.wvu.PrintTitles" localSheetId="18" hidden="1">'16'!$1:$2</definedName>
    <definedName name="Z_F7B466B1_2B0D_4B1B_9055_6D3242259A78_.wvu.PrintTitles" localSheetId="19" hidden="1">'17'!$1:$2</definedName>
    <definedName name="Z_F7B466B1_2B0D_4B1B_9055_6D3242259A78_.wvu.PrintTitles" localSheetId="1" hidden="1">'5'!$1:$2</definedName>
    <definedName name="Z_F7B466B1_2B0D_4B1B_9055_6D3242259A78_.wvu.PrintTitles" localSheetId="2" hidden="1">'6'!$1:$3</definedName>
    <definedName name="Z_F7B466B1_2B0D_4B1B_9055_6D3242259A78_.wvu.PrintTitles" localSheetId="3" hidden="1">'7-1'!$1:$2</definedName>
    <definedName name="Z_F7B466B1_2B0D_4B1B_9055_6D3242259A78_.wvu.PrintTitles" localSheetId="4" hidden="1">'7-2'!#REF!</definedName>
    <definedName name="Z_F7B466B1_2B0D_4B1B_9055_6D3242259A78_.wvu.PrintTitles" localSheetId="5" hidden="1">'8'!$5:$6</definedName>
    <definedName name="Z_F7B466B1_2B0D_4B1B_9055_6D3242259A78_.wvu.PrintTitles" localSheetId="6" hidden="1">'9'!$1:$2</definedName>
  </definedNames>
  <calcPr fullCalcOnLoad="1"/>
</workbook>
</file>

<file path=xl/sharedStrings.xml><?xml version="1.0" encoding="utf-8"?>
<sst xmlns="http://schemas.openxmlformats.org/spreadsheetml/2006/main" count="5113" uniqueCount="339">
  <si>
    <t>乳児死亡</t>
  </si>
  <si>
    <t>新生児死亡</t>
  </si>
  <si>
    <t>総数</t>
  </si>
  <si>
    <t>自然死産</t>
  </si>
  <si>
    <t>人工死産</t>
  </si>
  <si>
    <t>実数</t>
  </si>
  <si>
    <t>全国</t>
  </si>
  <si>
    <t>全道</t>
  </si>
  <si>
    <t>帯広市</t>
  </si>
  <si>
    <t>-</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</si>
  <si>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</si>
  <si>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</si>
  <si>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</si>
  <si>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</si>
  <si>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</si>
  <si>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</si>
  <si>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</si>
  <si>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</si>
  <si>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</si>
  <si>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</si>
  <si>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</si>
  <si>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</si>
  <si>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</si>
  <si>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</si>
  <si>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</si>
  <si>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</si>
  <si>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</si>
  <si>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</si>
  <si>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第4表　人口動態総覧（実数・率）</t>
  </si>
  <si>
    <t>自然増加</t>
  </si>
  <si>
    <t>低出生体重児</t>
  </si>
  <si>
    <t>周産期死亡</t>
  </si>
  <si>
    <t>死産</t>
  </si>
  <si>
    <t>婚姻</t>
  </si>
  <si>
    <t>離婚</t>
  </si>
  <si>
    <t>総数</t>
  </si>
  <si>
    <t>出生
千対</t>
  </si>
  <si>
    <t>帯広保健所</t>
  </si>
  <si>
    <t>資料</t>
  </si>
  <si>
    <t>人口動態統計（確定数）</t>
  </si>
  <si>
    <t>出生</t>
  </si>
  <si>
    <t>死亡</t>
  </si>
  <si>
    <t>人口
千対</t>
  </si>
  <si>
    <t>出産
千対</t>
  </si>
  <si>
    <t>不詳</t>
  </si>
  <si>
    <t>男</t>
  </si>
  <si>
    <t>女</t>
  </si>
  <si>
    <t>率</t>
  </si>
  <si>
    <t>100歳以上</t>
  </si>
  <si>
    <t>（２）乳児死亡：生後１年未満の死亡をいいます。</t>
  </si>
  <si>
    <t>（３）新生児死亡：生後２８日未満の死亡をいいます。</t>
  </si>
  <si>
    <t>（４）早期新生児死亡：生後７日未満の死亡をいいます。</t>
  </si>
  <si>
    <t>（５）周産期死亡：妊娠満２２週以後の死産と早期新生児死亡を合わせたものをいいます。</t>
  </si>
  <si>
    <t>（６）死産：妊娠満１２週以後の死児の出産をいいます。</t>
  </si>
  <si>
    <t>（７）死因分類：第１０回修正国際疾病分類（ＩＣＤ－１０）によります。</t>
  </si>
  <si>
    <t>（１）低出生体重児：出生児の体重が２，５００ｇ未満の出生児をいいます。</t>
  </si>
  <si>
    <t>用語</t>
  </si>
  <si>
    <t xml:space="preserve">注   </t>
  </si>
  <si>
    <t>（８）出産数：出生数+死産数</t>
  </si>
  <si>
    <t>妊娠満22週以後の死産</t>
  </si>
  <si>
    <t xml:space="preserve"> 早期
新生児死亡</t>
  </si>
  <si>
    <t>人口
千対</t>
  </si>
  <si>
    <t>出産
千対</t>
  </si>
  <si>
    <t>出生
千対</t>
  </si>
  <si>
    <t>人口
千対</t>
  </si>
  <si>
    <t>第５表　出生数（性・体重別）</t>
  </si>
  <si>
    <t>総　数</t>
  </si>
  <si>
    <t>1000g
未満</t>
  </si>
  <si>
    <t>1000g以上
1500g未満</t>
  </si>
  <si>
    <t>1500g以上
2000g未満</t>
  </si>
  <si>
    <t>2000g以上
2500g未満</t>
  </si>
  <si>
    <t>2500g以上
4000g未満</t>
  </si>
  <si>
    <t>4000g以上</t>
  </si>
  <si>
    <t>不詳</t>
  </si>
  <si>
    <t>低出生
体重児
（再）</t>
  </si>
  <si>
    <t>帯広保健所</t>
  </si>
  <si>
    <t>帯広市</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</si>
  <si>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</si>
  <si>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</si>
  <si>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</si>
  <si>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</si>
  <si>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</si>
  <si>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</si>
  <si>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</si>
  <si>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</si>
  <si>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</si>
  <si>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</si>
  <si>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</si>
  <si>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</si>
  <si>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</si>
  <si>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</si>
  <si>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</si>
  <si>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</si>
  <si>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</si>
  <si>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</si>
  <si>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資料　人口動態統計確定数</t>
  </si>
  <si>
    <t>　注　低出生体重とは、出生時体重が２，５００ｇ未満をいう。　</t>
  </si>
  <si>
    <t>第６表　出生数（母の年齢階級別・出生順位別）及び合計特殊出生率</t>
  </si>
  <si>
    <t>母の年齢階級別</t>
  </si>
  <si>
    <t>合計
特殊
出生率</t>
  </si>
  <si>
    <t>出生順位別</t>
  </si>
  <si>
    <t>～19歳</t>
  </si>
  <si>
    <t>20～
24歳</t>
  </si>
  <si>
    <t>25～
29歳</t>
  </si>
  <si>
    <t>30～
34歳</t>
  </si>
  <si>
    <t>35～
39歳</t>
  </si>
  <si>
    <t>40～
44歳</t>
  </si>
  <si>
    <t>45歳～</t>
  </si>
  <si>
    <t>第１子</t>
  </si>
  <si>
    <t>第２子</t>
  </si>
  <si>
    <t>第３子</t>
  </si>
  <si>
    <t>第４子</t>
  </si>
  <si>
    <t>第５子
以上</t>
  </si>
  <si>
    <t>不詳</t>
  </si>
  <si>
    <t>資料</t>
  </si>
  <si>
    <t>人口動態統計確定数</t>
  </si>
  <si>
    <t>合計特殊出生率（市町村分）：人口動態統計特殊報告（平成20～24年人口動態保健所・市町村別統計）</t>
  </si>
  <si>
    <t>注１</t>
  </si>
  <si>
    <t>合計特殊出生率とは、１５歳から４９歳までの女子の年齢別出生率を合計したもので、１人の女子が仮に年次の年齢別の出生率で一生の間に生むとしたときの子どもの数に</t>
  </si>
  <si>
    <t>相当する。</t>
  </si>
  <si>
    <t>２</t>
  </si>
  <si>
    <t>合計特殊出生率の算出には、全国値では各歳別の女子の日本人人口を、全道値では5歳階級別の女子の日本人人口をそれぞれ用いた。</t>
  </si>
  <si>
    <t>３</t>
  </si>
  <si>
    <t>合計特殊出生率のうち圏域及び総合振興局（振興局）の値については、資料にないためＮ／Ａと表記した（ただし、ひとつの保健所からなる場合には保健所の値に等しい）。</t>
  </si>
  <si>
    <t>４</t>
  </si>
  <si>
    <t>合計特殊出生率のうち市町村値については、単年で算出すると数値が安定しないため、上記資料から、二次医療圏を事前分布の決定地域としたベイズ推計値を示した。</t>
  </si>
  <si>
    <t>合計特殊出生率のベイズ推計値の詳細については、下記の厚労省のWebページ、もしくは佐伯則英ら：厚生の指標1999;46(10):3-10などを参照のこと。</t>
  </si>
  <si>
    <t>http://www.mhlw.go.jp/toukai/saikin/hw/jinkou/tokusyu/hoken04/5.html</t>
  </si>
  <si>
    <t>第７-1表　死亡数（性・年齢階級別）</t>
  </si>
  <si>
    <t>0～4</t>
  </si>
  <si>
    <t>5～9</t>
  </si>
  <si>
    <t>10～14</t>
  </si>
  <si>
    <t>15～19</t>
  </si>
  <si>
    <t>20～24</t>
  </si>
  <si>
    <t>25～29</t>
  </si>
  <si>
    <t>30～34</t>
  </si>
  <si>
    <t>35～39</t>
  </si>
  <si>
    <t>40～44</t>
  </si>
  <si>
    <t>45～49</t>
  </si>
  <si>
    <t>50～54</t>
  </si>
  <si>
    <t>55～59</t>
  </si>
  <si>
    <t>60～64</t>
  </si>
  <si>
    <t>65～69</t>
  </si>
  <si>
    <t>70～74</t>
  </si>
  <si>
    <t>75～79</t>
  </si>
  <si>
    <t>80～84</t>
  </si>
  <si>
    <t>85～89</t>
  </si>
  <si>
    <t>90～94</t>
  </si>
  <si>
    <t>95～99</t>
  </si>
  <si>
    <t>100～</t>
  </si>
  <si>
    <t>帯広
保健所</t>
  </si>
  <si>
    <t>資料　人口動態統計確定数</t>
  </si>
  <si>
    <t>第７－２表　死亡数（死亡場所別）</t>
  </si>
  <si>
    <t>総  数</t>
  </si>
  <si>
    <t>病 院</t>
  </si>
  <si>
    <t>診療所</t>
  </si>
  <si>
    <t>介護老人保健施設</t>
  </si>
  <si>
    <t>助産所</t>
  </si>
  <si>
    <t>老人
ホ ー ム</t>
  </si>
  <si>
    <t>自 宅</t>
  </si>
  <si>
    <t>その他</t>
  </si>
  <si>
    <t>全国</t>
  </si>
  <si>
    <t>総数</t>
  </si>
  <si>
    <t>（再掲）
３大死因</t>
  </si>
  <si>
    <t>悪性新生物</t>
  </si>
  <si>
    <t>心疾患</t>
  </si>
  <si>
    <t>脳血管疾患</t>
  </si>
  <si>
    <t>男</t>
  </si>
  <si>
    <t>女</t>
  </si>
  <si>
    <t>全道</t>
  </si>
  <si>
    <t>帯広
保健所
（７９）</t>
  </si>
  <si>
    <t>資料　人口動態統計確定数</t>
  </si>
  <si>
    <t>第８表　死亡数（主な死因年次推移分類）及び死亡率（人口１０万対）</t>
  </si>
  <si>
    <t>死亡総数</t>
  </si>
  <si>
    <t>０１２００</t>
  </si>
  <si>
    <t>０２１００</t>
  </si>
  <si>
    <t>０４１００</t>
  </si>
  <si>
    <t>０９１００</t>
  </si>
  <si>
    <t>０９２００</t>
  </si>
  <si>
    <t>０９３００</t>
  </si>
  <si>
    <t>１０２００</t>
  </si>
  <si>
    <t>１１３００</t>
  </si>
  <si>
    <t>１４２００</t>
  </si>
  <si>
    <t>１８１００</t>
  </si>
  <si>
    <t>２０１００</t>
  </si>
  <si>
    <t>２０２００</t>
  </si>
  <si>
    <t>２０１０１</t>
  </si>
  <si>
    <t>結　核</t>
  </si>
  <si>
    <t>悪性新生物</t>
  </si>
  <si>
    <t>糖　尿　病</t>
  </si>
  <si>
    <t>高血圧性疾患</t>
  </si>
  <si>
    <t>心疾患※</t>
  </si>
  <si>
    <t>脳血管疾患</t>
  </si>
  <si>
    <t>肺　炎</t>
  </si>
  <si>
    <t>肝　疾　患</t>
  </si>
  <si>
    <t>腎　不　全</t>
  </si>
  <si>
    <t>老衰</t>
  </si>
  <si>
    <t>不慮の事故</t>
  </si>
  <si>
    <t>自殺</t>
  </si>
  <si>
    <t>全国</t>
  </si>
  <si>
    <t>第９表　悪性新生物死亡数（性・年齢階級別）</t>
  </si>
  <si>
    <t>0～4</t>
  </si>
  <si>
    <t>85～89</t>
  </si>
  <si>
    <t>90～94</t>
  </si>
  <si>
    <t>95～99</t>
  </si>
  <si>
    <t>100～</t>
  </si>
  <si>
    <t>資料　人口動態統計確定数</t>
  </si>
  <si>
    <t>第１０表　悪性新生物死亡数（性・主要部位別）</t>
  </si>
  <si>
    <t>02101</t>
  </si>
  <si>
    <t>02102</t>
  </si>
  <si>
    <t>02103</t>
  </si>
  <si>
    <t>02104</t>
  </si>
  <si>
    <t>02105</t>
  </si>
  <si>
    <t>02106</t>
  </si>
  <si>
    <t>02107</t>
  </si>
  <si>
    <t>02108</t>
  </si>
  <si>
    <t>02109</t>
  </si>
  <si>
    <t>02110</t>
  </si>
  <si>
    <t>02111</t>
  </si>
  <si>
    <t>02112</t>
  </si>
  <si>
    <t>02113</t>
  </si>
  <si>
    <t>02114</t>
  </si>
  <si>
    <t>02115</t>
  </si>
  <si>
    <t>02116</t>
  </si>
  <si>
    <t>02117</t>
  </si>
  <si>
    <t>02118</t>
  </si>
  <si>
    <t>02119</t>
  </si>
  <si>
    <t>02120</t>
  </si>
  <si>
    <t>02121</t>
  </si>
  <si>
    <t>口唇、口腔及び咽頭</t>
  </si>
  <si>
    <t>食道</t>
  </si>
  <si>
    <t>胃</t>
  </si>
  <si>
    <t>結腸</t>
  </si>
  <si>
    <t>直腸Ｓ状結腸移行部及び直腸</t>
  </si>
  <si>
    <t>肝及び
肝内胆管</t>
  </si>
  <si>
    <t>膵</t>
  </si>
  <si>
    <t>喉頭</t>
  </si>
  <si>
    <t>気管、気管支及び肺</t>
  </si>
  <si>
    <t>皮膚</t>
  </si>
  <si>
    <t>乳房</t>
  </si>
  <si>
    <t>子宮</t>
  </si>
  <si>
    <t>卵巣</t>
  </si>
  <si>
    <t>前立腺</t>
  </si>
  <si>
    <t>膀胱</t>
  </si>
  <si>
    <t>中枢神経系</t>
  </si>
  <si>
    <t>悪性リンパ腫</t>
  </si>
  <si>
    <t>白血病</t>
  </si>
  <si>
    <t>その他のリンパ組織、造血組織及び関連組織</t>
  </si>
  <si>
    <t>その他</t>
  </si>
  <si>
    <t>第１１表　心疾患死亡数（性・年齢階級別）</t>
  </si>
  <si>
    <t>第１２－１表　心疾患死亡数（性・病類別）</t>
  </si>
  <si>
    <t>09201</t>
  </si>
  <si>
    <t>09202</t>
  </si>
  <si>
    <t>09203</t>
  </si>
  <si>
    <t>09204</t>
  </si>
  <si>
    <t>09205</t>
  </si>
  <si>
    <t>09206</t>
  </si>
  <si>
    <t>09207</t>
  </si>
  <si>
    <t>09208</t>
  </si>
  <si>
    <t>慢性リウマチ性心疾患</t>
  </si>
  <si>
    <t>急性心筋梗塞</t>
  </si>
  <si>
    <t>その他の虚血性心疾患</t>
  </si>
  <si>
    <t>慢性非リウマチ性心内膜疾患</t>
  </si>
  <si>
    <t>心筋症</t>
  </si>
  <si>
    <t>不整脈及び伝導障害</t>
  </si>
  <si>
    <t>心不全</t>
  </si>
  <si>
    <t>その他の心疾患</t>
  </si>
  <si>
    <t>第１２－２表　急性心筋梗塞死亡数（性・年齢階級別）</t>
  </si>
  <si>
    <t>第１２－３表　その他の虚血性心疾患死亡数（性・年齢階級別）</t>
  </si>
  <si>
    <t>第１３表　脳血管疾患死亡数（性・年齢階級別）</t>
  </si>
  <si>
    <t>第１４－１表　脳血管疾患死亡数（性・病類別）</t>
  </si>
  <si>
    <t>09301</t>
  </si>
  <si>
    <t>09302</t>
  </si>
  <si>
    <t>09303</t>
  </si>
  <si>
    <t>09304</t>
  </si>
  <si>
    <t>総数</t>
  </si>
  <si>
    <t>脳内出血</t>
  </si>
  <si>
    <t>脳梗塞</t>
  </si>
  <si>
    <t>その他の
脳血管疾患</t>
  </si>
  <si>
    <t>第１４－２表　くも膜下出血死亡数（性・年齢階級別）</t>
  </si>
  <si>
    <t>第１４－３表　脳内出血死亡数（性・年齢階級別）</t>
  </si>
  <si>
    <t>第１４－４表　脳梗塞死亡数（性・年齢階級別）</t>
  </si>
  <si>
    <t>資料　人口動態統計確定数</t>
  </si>
  <si>
    <t>第１５表　肺炎死亡数（性・年齢階級別）</t>
  </si>
  <si>
    <t>全国</t>
  </si>
  <si>
    <t>第１６表　不慮の事故死亡数（性・年齢階級別）</t>
  </si>
  <si>
    <t>85～89</t>
  </si>
  <si>
    <t>90～94</t>
  </si>
  <si>
    <t>95～99</t>
  </si>
  <si>
    <t>100～</t>
  </si>
  <si>
    <t>第１７表　自殺死亡数（性・年齢階級別）</t>
  </si>
  <si>
    <t>全国</t>
  </si>
  <si>
    <t>全道</t>
  </si>
  <si>
    <t>帯広保健所</t>
  </si>
  <si>
    <t>資料</t>
  </si>
  <si>
    <t>人口動態統計確定数</t>
  </si>
  <si>
    <t xml:space="preserve">  </t>
  </si>
  <si>
    <t>注１</t>
  </si>
  <si>
    <t>　２</t>
  </si>
  <si>
    <t>総数</t>
  </si>
  <si>
    <t>総数</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</si>
  <si>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</si>
  <si>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</si>
  <si>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</si>
  <si>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</si>
  <si>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</si>
  <si>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</si>
  <si>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</si>
  <si>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</si>
  <si>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</si>
  <si>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</si>
  <si>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</si>
  <si>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</si>
  <si>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</si>
  <si>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</si>
  <si>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</si>
  <si>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</si>
  <si>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</si>
  <si>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</si>
  <si>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</si>
  <si>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</si>
  <si>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t>
  </si>
  <si>
    <t xml:space="preserve">. </t>
  </si>
  <si>
    <t xml:space="preserve">. </t>
  </si>
  <si>
    <t>出典</t>
  </si>
  <si>
    <t>〃</t>
  </si>
  <si>
    <t>くも膜下出血</t>
  </si>
  <si>
    <t>胆のう及びその他の胆道</t>
  </si>
  <si>
    <t>平成28年</t>
  </si>
  <si>
    <r>
      <t>交通事故</t>
    </r>
    <r>
      <rPr>
        <sz val="9"/>
        <rFont val="ＭＳ Ｐゴシック"/>
        <family val="3"/>
      </rPr>
      <t>（再掲）</t>
    </r>
  </si>
  <si>
    <t>人口には平成28年10月1日現在の推計日本人人口を用いた。</t>
  </si>
  <si>
    <t>平成28年人口</t>
  </si>
  <si>
    <t>平成28年推計日本人人口</t>
  </si>
  <si>
    <t>平成29年1月1日住民基本台帳</t>
  </si>
  <si>
    <t>.</t>
  </si>
  <si>
    <t>「率」（全国を除く。）は平成29年1月1日現在の住民基本台帳人口を用いて算出しているため、第４表「人口千対」と数値は一致しない。</t>
  </si>
  <si>
    <t>全国の「率」は平成28年推計日本人人口を用いて算出した。</t>
  </si>
  <si>
    <t xml:space="preserve">  平成28年
  推計人口</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</si>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</sst>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00000"/>
    <numFmt numFmtId="180" formatCode="0.0000"/>
    <numFmt numFmtId="181" formatCode="0.000"/>
    <numFmt numFmtId="182" formatCode="0.0"/>
    <numFmt numFmtId="183" formatCode="#,##0.0;[Red]\-#,##0.0"/>
    <numFmt numFmtId="184" formatCode="0_);[Red]\(0\)"/>
    <numFmt numFmtId="185" formatCode="#,##0.000000;[Red]\-#,##0.000000"/>
    <numFmt numFmtId="186" formatCode="#,##0_);[Red]\(#,##0\)"/>
    <numFmt numFmtId="187" formatCode="#,##0.000;[Red]\-#,##0.000"/>
    <numFmt numFmtId="188" formatCode="#,##0.0000;[Red]\-#,##0.0000"/>
    <numFmt numFmtId="189" formatCode="#,##0.00000;[Red]\-#,##0.00000"/>
    <numFmt numFmtId="190" formatCode="#,##0_ "/>
    <numFmt numFmtId="191" formatCode="#,##0;[Red]\-#,##0;\-"/>
    <numFmt numFmtId="192" formatCode="#,##0;[Red]\-#,##0,\-"/>
  </numFmts>
  <fonts count="43">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sz val="11"/>
      <name val="ＭＳ Ｐゴシック"/>
      <family val="3"/>
    </font>
    <font>
      <u val="single"/>
      <sz val="9"/>
      <color indexed="12"/>
      <name val="Arial"/>
      <family val="2"/>
    </font>
    <font>
      <sz val="10"/>
      <name val="ＭＳ Ｐゴシック"/>
      <family val="3"/>
    </font>
    <font>
      <sz val="9"/>
      <name val="ＭＳ Ｐゴシック"/>
      <family val="3"/>
    </font>
    <font>
      <sz val="10"/>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thin"/>
      <top style="thin"/>
      <bottom style="thin"/>
    </border>
    <border>
      <left style="thin"/>
      <right style="hair"/>
      <top>
        <color indexed="63"/>
      </top>
      <bottom style="thin"/>
    </border>
    <border>
      <left style="hair"/>
      <right style="thin"/>
      <top>
        <color indexed="63"/>
      </top>
      <bottom style="thin"/>
    </border>
    <border>
      <left style="thin"/>
      <right style="hair"/>
      <top style="hair"/>
      <bottom style="thin"/>
    </border>
    <border>
      <left style="hair"/>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color indexed="8"/>
      </top>
      <bottom style="thin"/>
    </border>
    <border>
      <left>
        <color indexed="63"/>
      </left>
      <right>
        <color indexed="63"/>
      </right>
      <top style="thin"/>
      <bottom>
        <color indexed="63"/>
      </bottom>
    </border>
    <border>
      <left style="thin"/>
      <right style="thin"/>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color indexed="8"/>
      </top>
      <bottom style="thin"/>
    </border>
    <border>
      <left>
        <color indexed="63"/>
      </left>
      <right style="thin"/>
      <top style="thin">
        <color indexed="8"/>
      </top>
      <bottom style="thin"/>
    </border>
    <border>
      <left>
        <color indexed="63"/>
      </left>
      <right>
        <color indexed="63"/>
      </right>
      <top style="thin"/>
      <bottom style="thin"/>
    </border>
    <border>
      <left>
        <color indexed="63"/>
      </left>
      <right style="thin">
        <color indexed="8"/>
      </right>
      <top style="thin"/>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lignment vertical="center"/>
      <protection/>
    </xf>
    <xf numFmtId="0" fontId="4" fillId="0" borderId="0">
      <alignment/>
      <protection/>
    </xf>
    <xf numFmtId="0" fontId="0" fillId="0" borderId="0">
      <alignment vertical="center"/>
      <protection/>
    </xf>
    <xf numFmtId="0" fontId="4" fillId="0" borderId="0">
      <alignment vertical="center"/>
      <protection/>
    </xf>
    <xf numFmtId="0" fontId="40" fillId="32" borderId="0" applyNumberFormat="0" applyBorder="0" applyAlignment="0" applyProtection="0"/>
  </cellStyleXfs>
  <cellXfs count="622">
    <xf numFmtId="0" fontId="0" fillId="0" borderId="0" xfId="0" applyFont="1" applyAlignment="1">
      <alignment vertical="center"/>
    </xf>
    <xf numFmtId="0" fontId="41" fillId="0" borderId="0" xfId="0" applyFont="1" applyAlignment="1">
      <alignment vertical="center"/>
    </xf>
    <xf numFmtId="38" fontId="41" fillId="0" borderId="10" xfId="49" applyFont="1" applyBorder="1" applyAlignment="1">
      <alignment vertical="center"/>
    </xf>
    <xf numFmtId="176" fontId="41" fillId="0" borderId="10" xfId="49" applyNumberFormat="1" applyFont="1" applyBorder="1" applyAlignment="1">
      <alignment horizontal="right" vertical="center"/>
    </xf>
    <xf numFmtId="176" fontId="41" fillId="0" borderId="11" xfId="49" applyNumberFormat="1" applyFont="1" applyBorder="1" applyAlignment="1">
      <alignment horizontal="right" vertical="center"/>
    </xf>
    <xf numFmtId="177" fontId="41" fillId="0" borderId="12" xfId="49" applyNumberFormat="1" applyFont="1" applyFill="1" applyBorder="1" applyAlignment="1">
      <alignment horizontal="right" vertical="center"/>
    </xf>
    <xf numFmtId="177" fontId="41" fillId="0" borderId="12" xfId="49" applyNumberFormat="1" applyFont="1" applyBorder="1" applyAlignment="1">
      <alignment horizontal="right" vertical="center"/>
    </xf>
    <xf numFmtId="0" fontId="42" fillId="0" borderId="0" xfId="0" applyFont="1" applyAlignment="1">
      <alignment horizontal="right" vertical="center"/>
    </xf>
    <xf numFmtId="0" fontId="42" fillId="0" borderId="0" xfId="0" applyFont="1" applyAlignment="1">
      <alignment vertical="center"/>
    </xf>
    <xf numFmtId="0" fontId="42" fillId="0" borderId="0" xfId="0" applyFont="1" applyAlignment="1">
      <alignment vertical="center"/>
    </xf>
    <xf numFmtId="0" fontId="41" fillId="0" borderId="0" xfId="0" applyFont="1" applyFill="1" applyAlignment="1">
      <alignment vertical="center"/>
    </xf>
    <xf numFmtId="38" fontId="42" fillId="0" borderId="13" xfId="49" applyFont="1" applyFill="1" applyBorder="1" applyAlignment="1">
      <alignment horizontal="center" vertical="center" wrapText="1"/>
    </xf>
    <xf numFmtId="38" fontId="42" fillId="0" borderId="14" xfId="49" applyFont="1" applyFill="1" applyBorder="1" applyAlignment="1">
      <alignment horizontal="center" vertical="center" wrapText="1"/>
    </xf>
    <xf numFmtId="38" fontId="42" fillId="0" borderId="15" xfId="49" applyFont="1" applyFill="1" applyBorder="1" applyAlignment="1">
      <alignment horizontal="center" vertical="center" wrapText="1"/>
    </xf>
    <xf numFmtId="38" fontId="42" fillId="0" borderId="16" xfId="49" applyFont="1" applyFill="1" applyBorder="1" applyAlignment="1">
      <alignment horizontal="center" vertical="center" wrapText="1"/>
    </xf>
    <xf numFmtId="38" fontId="41" fillId="28" borderId="10" xfId="49" applyFont="1" applyFill="1" applyBorder="1" applyAlignment="1">
      <alignment vertical="center"/>
    </xf>
    <xf numFmtId="176" fontId="41" fillId="28" borderId="11" xfId="49" applyNumberFormat="1" applyFont="1" applyFill="1" applyBorder="1" applyAlignment="1">
      <alignment horizontal="right" vertical="center"/>
    </xf>
    <xf numFmtId="177" fontId="41" fillId="28" borderId="12" xfId="49" applyNumberFormat="1" applyFont="1" applyFill="1" applyBorder="1" applyAlignment="1">
      <alignment horizontal="right" vertical="center"/>
    </xf>
    <xf numFmtId="38" fontId="4" fillId="0" borderId="0" xfId="51" applyFont="1" applyFill="1" applyAlignment="1">
      <alignment vertical="center"/>
    </xf>
    <xf numFmtId="38" fontId="4" fillId="0" borderId="17" xfId="51" applyNumberFormat="1" applyFont="1" applyFill="1" applyBorder="1" applyAlignment="1">
      <alignment horizontal="right" vertical="center"/>
    </xf>
    <xf numFmtId="38" fontId="4" fillId="0" borderId="18" xfId="51" applyNumberFormat="1" applyFont="1" applyFill="1" applyBorder="1" applyAlignment="1">
      <alignment horizontal="right" vertical="center"/>
    </xf>
    <xf numFmtId="38" fontId="4" fillId="0" borderId="19" xfId="51" applyNumberFormat="1" applyFont="1" applyFill="1" applyBorder="1" applyAlignment="1">
      <alignment horizontal="center" vertical="center"/>
    </xf>
    <xf numFmtId="38" fontId="4" fillId="0" borderId="19" xfId="51" applyNumberFormat="1" applyFont="1" applyFill="1" applyBorder="1" applyAlignment="1">
      <alignment horizontal="right" vertical="center"/>
    </xf>
    <xf numFmtId="38" fontId="4" fillId="0" borderId="17" xfId="51" applyNumberFormat="1" applyFont="1" applyFill="1" applyBorder="1" applyAlignment="1">
      <alignment horizontal="center" vertical="center"/>
    </xf>
    <xf numFmtId="38" fontId="4" fillId="0" borderId="18" xfId="51" applyNumberFormat="1" applyFont="1" applyFill="1" applyBorder="1" applyAlignment="1">
      <alignment horizontal="center" vertical="center"/>
    </xf>
    <xf numFmtId="38" fontId="4" fillId="0" borderId="0" xfId="51" applyFont="1" applyFill="1" applyAlignment="1">
      <alignment horizontal="left" vertical="center"/>
    </xf>
    <xf numFmtId="38" fontId="4" fillId="0" borderId="0" xfId="51" applyFont="1" applyFill="1" applyAlignment="1">
      <alignment horizontal="right" vertical="center"/>
    </xf>
    <xf numFmtId="176" fontId="6" fillId="28" borderId="20" xfId="0" applyNumberFormat="1" applyFont="1" applyFill="1" applyBorder="1" applyAlignment="1">
      <alignment horizontal="center" vertical="center"/>
    </xf>
    <xf numFmtId="38" fontId="4" fillId="28" borderId="19" xfId="51" applyNumberFormat="1" applyFont="1" applyFill="1" applyBorder="1" applyAlignment="1">
      <alignment horizontal="right" vertical="center"/>
    </xf>
    <xf numFmtId="38" fontId="4" fillId="33" borderId="0" xfId="51" applyFont="1" applyFill="1" applyAlignment="1">
      <alignment vertical="center"/>
    </xf>
    <xf numFmtId="40" fontId="4" fillId="0" borderId="0" xfId="51" applyNumberFormat="1" applyFont="1" applyFill="1" applyBorder="1" applyAlignment="1">
      <alignment horizontal="right" vertical="center"/>
    </xf>
    <xf numFmtId="38" fontId="4" fillId="0" borderId="21" xfId="51" applyFont="1" applyFill="1" applyBorder="1" applyAlignment="1">
      <alignment vertical="center"/>
    </xf>
    <xf numFmtId="38" fontId="4" fillId="0" borderId="0" xfId="51" applyFont="1" applyFill="1" applyBorder="1" applyAlignment="1">
      <alignment vertical="center"/>
    </xf>
    <xf numFmtId="38" fontId="4" fillId="0" borderId="0" xfId="51" applyFont="1" applyFill="1" applyBorder="1" applyAlignment="1">
      <alignment vertical="center" wrapText="1"/>
    </xf>
    <xf numFmtId="38" fontId="4" fillId="0" borderId="0" xfId="51" applyFont="1" applyFill="1" applyBorder="1" applyAlignment="1">
      <alignment horizontal="center" vertical="center" wrapText="1"/>
    </xf>
    <xf numFmtId="38" fontId="4" fillId="0" borderId="0" xfId="51" applyFont="1" applyFill="1" applyAlignment="1">
      <alignment vertical="center" wrapText="1"/>
    </xf>
    <xf numFmtId="176" fontId="6" fillId="0" borderId="0" xfId="0" applyNumberFormat="1" applyFont="1" applyFill="1" applyBorder="1" applyAlignment="1">
      <alignment horizontal="center" vertical="center"/>
    </xf>
    <xf numFmtId="38" fontId="4" fillId="0" borderId="0" xfId="51" applyNumberFormat="1" applyFont="1" applyFill="1" applyBorder="1" applyAlignment="1">
      <alignment horizontal="right" vertical="center"/>
    </xf>
    <xf numFmtId="38" fontId="4" fillId="28" borderId="10" xfId="51" applyFont="1" applyFill="1" applyBorder="1" applyAlignment="1" applyProtection="1">
      <alignment horizontal="right" vertical="center"/>
      <protection/>
    </xf>
    <xf numFmtId="40" fontId="4" fillId="28" borderId="10" xfId="51" applyNumberFormat="1" applyFont="1" applyFill="1" applyBorder="1" applyAlignment="1">
      <alignment horizontal="right" vertical="center"/>
    </xf>
    <xf numFmtId="38" fontId="4" fillId="0" borderId="0" xfId="51" applyNumberFormat="1" applyFont="1" applyFill="1" applyBorder="1" applyAlignment="1">
      <alignment horizontal="center" vertical="center"/>
    </xf>
    <xf numFmtId="49" fontId="6" fillId="0" borderId="0" xfId="51" applyNumberFormat="1" applyFont="1" applyFill="1" applyAlignment="1">
      <alignment horizontal="right" vertical="center"/>
    </xf>
    <xf numFmtId="38" fontId="6" fillId="0" borderId="0" xfId="51" applyFont="1" applyFill="1" applyAlignment="1">
      <alignment horizontal="left" vertical="center"/>
    </xf>
    <xf numFmtId="38" fontId="6" fillId="0" borderId="0" xfId="51" applyFont="1" applyFill="1" applyAlignment="1">
      <alignment vertical="center"/>
    </xf>
    <xf numFmtId="40" fontId="6" fillId="0" borderId="0" xfId="51" applyNumberFormat="1" applyFont="1" applyFill="1" applyAlignment="1">
      <alignment vertical="center"/>
    </xf>
    <xf numFmtId="38" fontId="6" fillId="0" borderId="0" xfId="51" applyFont="1" applyFill="1" applyAlignment="1">
      <alignment horizontal="right" vertical="center"/>
    </xf>
    <xf numFmtId="40" fontId="4" fillId="0" borderId="0" xfId="51" applyNumberFormat="1" applyFont="1" applyFill="1" applyAlignment="1">
      <alignment vertical="center"/>
    </xf>
    <xf numFmtId="38" fontId="7" fillId="0" borderId="0" xfId="51" applyFont="1" applyFill="1" applyAlignment="1">
      <alignment horizontal="right" vertical="center"/>
    </xf>
    <xf numFmtId="0" fontId="4" fillId="0" borderId="0" xfId="64" applyFont="1" applyFill="1" applyAlignment="1">
      <alignment horizontal="right" vertical="center"/>
      <protection/>
    </xf>
    <xf numFmtId="38" fontId="4" fillId="0" borderId="0" xfId="51" applyFont="1" applyFill="1" applyBorder="1" applyAlignment="1" applyProtection="1">
      <alignment horizontal="center" vertical="center"/>
      <protection/>
    </xf>
    <xf numFmtId="38" fontId="4" fillId="0" borderId="0" xfId="51" applyFont="1" applyFill="1" applyBorder="1" applyAlignment="1" applyProtection="1">
      <alignment vertical="center"/>
      <protection/>
    </xf>
    <xf numFmtId="38" fontId="4" fillId="33" borderId="17" xfId="51" applyNumberFormat="1" applyFont="1" applyFill="1" applyBorder="1" applyAlignment="1">
      <alignment horizontal="right" vertical="center"/>
    </xf>
    <xf numFmtId="38" fontId="4" fillId="33" borderId="18" xfId="51" applyNumberFormat="1" applyFont="1" applyFill="1" applyBorder="1" applyAlignment="1">
      <alignment horizontal="right" vertical="center"/>
    </xf>
    <xf numFmtId="38" fontId="4" fillId="0" borderId="22" xfId="51" applyNumberFormat="1" applyFont="1" applyFill="1" applyBorder="1" applyAlignment="1">
      <alignment horizontal="right" vertical="center"/>
    </xf>
    <xf numFmtId="38" fontId="4" fillId="0" borderId="23" xfId="51" applyNumberFormat="1" applyFont="1" applyFill="1" applyBorder="1" applyAlignment="1">
      <alignment horizontal="right" vertical="center"/>
    </xf>
    <xf numFmtId="38" fontId="4" fillId="0" borderId="24" xfId="51" applyNumberFormat="1" applyFont="1" applyFill="1" applyBorder="1" applyAlignment="1">
      <alignment horizontal="right" vertical="center"/>
    </xf>
    <xf numFmtId="38" fontId="4" fillId="28" borderId="19" xfId="51" applyNumberFormat="1" applyFont="1" applyFill="1" applyBorder="1" applyAlignment="1">
      <alignment horizontal="center" vertical="center"/>
    </xf>
    <xf numFmtId="38" fontId="4" fillId="28" borderId="22" xfId="51" applyNumberFormat="1" applyFont="1" applyFill="1" applyBorder="1" applyAlignment="1">
      <alignment horizontal="right" vertical="center"/>
    </xf>
    <xf numFmtId="38" fontId="4" fillId="0" borderId="0" xfId="51" applyFont="1" applyFill="1" applyAlignment="1">
      <alignment/>
    </xf>
    <xf numFmtId="38" fontId="4" fillId="0" borderId="25" xfId="51" applyNumberFormat="1" applyFont="1" applyFill="1" applyBorder="1" applyAlignment="1">
      <alignment horizontal="center" vertical="center"/>
    </xf>
    <xf numFmtId="38" fontId="4" fillId="0" borderId="25" xfId="49" applyFont="1" applyFill="1" applyBorder="1" applyAlignment="1">
      <alignment horizontal="right" vertical="center"/>
    </xf>
    <xf numFmtId="38" fontId="4" fillId="0" borderId="26" xfId="51" applyNumberFormat="1" applyFont="1" applyFill="1" applyBorder="1" applyAlignment="1">
      <alignment horizontal="center" vertical="center"/>
    </xf>
    <xf numFmtId="38" fontId="4" fillId="0" borderId="26" xfId="49" applyFont="1" applyFill="1" applyBorder="1" applyAlignment="1">
      <alignment horizontal="right" vertical="center"/>
    </xf>
    <xf numFmtId="38" fontId="4" fillId="0" borderId="27" xfId="51" applyNumberFormat="1" applyFont="1" applyFill="1" applyBorder="1" applyAlignment="1">
      <alignment horizontal="center" vertical="center"/>
    </xf>
    <xf numFmtId="38" fontId="4" fillId="0" borderId="27" xfId="49" applyFont="1" applyFill="1" applyBorder="1" applyAlignment="1">
      <alignment horizontal="right" vertical="center"/>
    </xf>
    <xf numFmtId="38" fontId="4" fillId="0" borderId="0" xfId="51" applyFont="1" applyFill="1" applyAlignment="1">
      <alignment horizontal="left"/>
    </xf>
    <xf numFmtId="0" fontId="41" fillId="0" borderId="0" xfId="65" applyFont="1">
      <alignment vertical="center"/>
      <protection/>
    </xf>
    <xf numFmtId="38" fontId="4" fillId="28" borderId="10" xfId="49" applyFont="1" applyFill="1" applyBorder="1" applyAlignment="1">
      <alignment horizontal="right" vertical="center"/>
    </xf>
    <xf numFmtId="0" fontId="4" fillId="0" borderId="0" xfId="64" applyFont="1" applyFill="1" applyAlignment="1">
      <alignment vertical="center"/>
      <protection/>
    </xf>
    <xf numFmtId="38" fontId="4" fillId="0" borderId="17" xfId="51" applyFont="1" applyFill="1" applyBorder="1" applyAlignment="1">
      <alignment horizontal="center" vertical="center"/>
    </xf>
    <xf numFmtId="38" fontId="4" fillId="0" borderId="17" xfId="51" applyFont="1" applyFill="1" applyBorder="1" applyAlignment="1">
      <alignment horizontal="right" vertical="center"/>
    </xf>
    <xf numFmtId="38" fontId="4" fillId="0" borderId="18" xfId="51" applyFont="1" applyFill="1" applyBorder="1" applyAlignment="1">
      <alignment horizontal="center" vertical="center"/>
    </xf>
    <xf numFmtId="38" fontId="4" fillId="0" borderId="18" xfId="51" applyFont="1" applyFill="1" applyBorder="1" applyAlignment="1">
      <alignment horizontal="right" vertical="center"/>
    </xf>
    <xf numFmtId="38" fontId="4" fillId="28" borderId="19" xfId="51" applyFont="1" applyFill="1" applyBorder="1" applyAlignment="1">
      <alignment horizontal="center" vertical="center"/>
    </xf>
    <xf numFmtId="38" fontId="4" fillId="28" borderId="19" xfId="51" applyFont="1" applyFill="1" applyBorder="1" applyAlignment="1">
      <alignment horizontal="right" vertical="center"/>
    </xf>
    <xf numFmtId="38" fontId="4" fillId="0" borderId="19" xfId="51" applyFont="1" applyFill="1" applyBorder="1" applyAlignment="1">
      <alignment horizontal="center" vertical="center"/>
    </xf>
    <xf numFmtId="38" fontId="4" fillId="0" borderId="19" xfId="51" applyFont="1" applyFill="1" applyBorder="1" applyAlignment="1">
      <alignment horizontal="right" vertical="center"/>
    </xf>
    <xf numFmtId="38" fontId="4" fillId="0" borderId="0" xfId="51" applyFont="1" applyFill="1" applyBorder="1" applyAlignment="1">
      <alignment horizontal="left" vertical="center"/>
    </xf>
    <xf numFmtId="38" fontId="4" fillId="0" borderId="0" xfId="51" applyFont="1" applyFill="1" applyBorder="1" applyAlignment="1">
      <alignment horizontal="center" vertical="center"/>
    </xf>
    <xf numFmtId="183" fontId="4" fillId="0" borderId="0" xfId="51" applyNumberFormat="1" applyFont="1" applyFill="1" applyBorder="1" applyAlignment="1">
      <alignment horizontal="right" vertical="center"/>
    </xf>
    <xf numFmtId="0" fontId="4" fillId="0" borderId="0" xfId="66" applyFont="1" applyFill="1" applyAlignment="1">
      <alignment vertical="center"/>
      <protection/>
    </xf>
    <xf numFmtId="0" fontId="4" fillId="0" borderId="0" xfId="64" applyNumberFormat="1" applyFont="1" applyFill="1" applyAlignment="1">
      <alignment horizontal="left" vertical="center"/>
      <protection/>
    </xf>
    <xf numFmtId="0" fontId="4" fillId="0" borderId="0" xfId="64" applyNumberFormat="1" applyFont="1" applyFill="1" applyAlignment="1">
      <alignment horizontal="center" vertical="center"/>
      <protection/>
    </xf>
    <xf numFmtId="0" fontId="4" fillId="0" borderId="0" xfId="64" applyNumberFormat="1" applyFont="1" applyFill="1" applyAlignment="1">
      <alignment vertical="center"/>
      <protection/>
    </xf>
    <xf numFmtId="0" fontId="7" fillId="0" borderId="0" xfId="64" applyFont="1" applyFill="1" applyAlignment="1">
      <alignment horizontal="left" vertical="center"/>
      <protection/>
    </xf>
    <xf numFmtId="0" fontId="7" fillId="0" borderId="0" xfId="64" applyFont="1" applyFill="1" applyAlignment="1">
      <alignment horizontal="center" vertical="center"/>
      <protection/>
    </xf>
    <xf numFmtId="0" fontId="7" fillId="0" borderId="0" xfId="64" applyFont="1" applyFill="1" applyAlignment="1">
      <alignment vertical="center"/>
      <protection/>
    </xf>
    <xf numFmtId="183" fontId="4" fillId="0" borderId="0" xfId="51" applyNumberFormat="1" applyFont="1" applyFill="1" applyAlignment="1">
      <alignment horizontal="left" vertical="center"/>
    </xf>
    <xf numFmtId="183" fontId="4" fillId="0" borderId="0" xfId="51" applyNumberFormat="1" applyFont="1" applyFill="1" applyAlignment="1">
      <alignment horizontal="center" vertical="center"/>
    </xf>
    <xf numFmtId="38" fontId="4" fillId="0" borderId="0" xfId="51" applyNumberFormat="1" applyFont="1" applyFill="1" applyAlignment="1">
      <alignment horizontal="right" vertical="center"/>
    </xf>
    <xf numFmtId="38" fontId="4" fillId="0" borderId="0" xfId="51" applyNumberFormat="1" applyFont="1" applyFill="1" applyAlignment="1">
      <alignment horizontal="right" vertical="top" textRotation="255"/>
    </xf>
    <xf numFmtId="38" fontId="4" fillId="0" borderId="28" xfId="51" applyNumberFormat="1" applyFont="1" applyFill="1" applyBorder="1" applyAlignment="1">
      <alignment horizontal="center" vertical="center"/>
    </xf>
    <xf numFmtId="38" fontId="4" fillId="0" borderId="29" xfId="51" applyNumberFormat="1" applyFont="1" applyFill="1" applyBorder="1" applyAlignment="1">
      <alignment horizontal="center" vertical="center"/>
    </xf>
    <xf numFmtId="183" fontId="4" fillId="0" borderId="0" xfId="51" applyNumberFormat="1" applyFont="1" applyFill="1" applyBorder="1" applyAlignment="1">
      <alignment horizontal="left" vertical="center"/>
    </xf>
    <xf numFmtId="183" fontId="4" fillId="0" borderId="0" xfId="51" applyNumberFormat="1" applyFont="1" applyFill="1" applyBorder="1" applyAlignment="1">
      <alignment horizontal="center" vertical="center"/>
    </xf>
    <xf numFmtId="183" fontId="7" fillId="0" borderId="0" xfId="51" applyNumberFormat="1" applyFont="1" applyFill="1" applyAlignment="1">
      <alignment horizontal="left" vertical="center"/>
    </xf>
    <xf numFmtId="183" fontId="7" fillId="0" borderId="0" xfId="51" applyNumberFormat="1" applyFont="1" applyFill="1" applyAlignment="1">
      <alignment horizontal="center" vertical="center"/>
    </xf>
    <xf numFmtId="38" fontId="7" fillId="0" borderId="0" xfId="51" applyNumberFormat="1" applyFont="1" applyFill="1" applyAlignment="1">
      <alignment horizontal="right" vertical="center"/>
    </xf>
    <xf numFmtId="38" fontId="4" fillId="0" borderId="0" xfId="51" applyFont="1" applyFill="1" applyBorder="1" applyAlignment="1">
      <alignment horizontal="right" vertical="center"/>
    </xf>
    <xf numFmtId="38" fontId="4" fillId="0" borderId="0" xfId="51" applyFont="1" applyFill="1" applyAlignment="1">
      <alignment horizontal="center" vertical="center"/>
    </xf>
    <xf numFmtId="38" fontId="7" fillId="0" borderId="0" xfId="51" applyFont="1" applyFill="1" applyAlignment="1">
      <alignment horizontal="left" vertical="center"/>
    </xf>
    <xf numFmtId="38" fontId="7" fillId="0" borderId="0" xfId="51" applyFont="1" applyFill="1" applyAlignment="1">
      <alignment horizontal="center" vertical="center"/>
    </xf>
    <xf numFmtId="0" fontId="4" fillId="0" borderId="10" xfId="64" applyNumberFormat="1" applyFont="1" applyFill="1" applyBorder="1" applyAlignment="1">
      <alignment horizontal="left" vertical="center"/>
      <protection/>
    </xf>
    <xf numFmtId="0" fontId="4" fillId="0" borderId="30" xfId="64" applyNumberFormat="1" applyFont="1" applyFill="1" applyBorder="1" applyAlignment="1">
      <alignment horizontal="center" vertical="center"/>
      <protection/>
    </xf>
    <xf numFmtId="0" fontId="4" fillId="0" borderId="10" xfId="64" applyNumberFormat="1" applyFont="1" applyFill="1" applyBorder="1" applyAlignment="1">
      <alignment horizontal="center" vertical="center"/>
      <protection/>
    </xf>
    <xf numFmtId="38" fontId="4" fillId="6" borderId="19" xfId="51" applyNumberFormat="1" applyFont="1" applyFill="1" applyBorder="1" applyAlignment="1">
      <alignment horizontal="right" vertical="center"/>
    </xf>
    <xf numFmtId="0" fontId="7" fillId="0" borderId="0" xfId="64" applyNumberFormat="1" applyFont="1" applyFill="1" applyAlignment="1">
      <alignment horizontal="left" vertical="center"/>
      <protection/>
    </xf>
    <xf numFmtId="0" fontId="7" fillId="0" borderId="0" xfId="64" applyNumberFormat="1" applyFont="1" applyFill="1" applyAlignment="1">
      <alignment horizontal="center" vertical="center"/>
      <protection/>
    </xf>
    <xf numFmtId="0" fontId="7" fillId="0" borderId="0" xfId="64" applyNumberFormat="1" applyFont="1" applyFill="1" applyAlignment="1">
      <alignment vertical="center"/>
      <protection/>
    </xf>
    <xf numFmtId="0" fontId="4" fillId="0" borderId="31" xfId="64" applyNumberFormat="1" applyFont="1" applyFill="1" applyBorder="1" applyAlignment="1">
      <alignment horizontal="center" vertical="center"/>
      <protection/>
    </xf>
    <xf numFmtId="0" fontId="4" fillId="0" borderId="32" xfId="64" applyNumberFormat="1" applyFont="1" applyFill="1" applyBorder="1" applyAlignment="1">
      <alignment horizontal="center" vertical="center"/>
      <protection/>
    </xf>
    <xf numFmtId="38" fontId="4" fillId="33" borderId="19" xfId="51" applyNumberFormat="1" applyFont="1" applyFill="1" applyBorder="1" applyAlignment="1">
      <alignment horizontal="right" vertical="center"/>
    </xf>
    <xf numFmtId="38" fontId="4" fillId="33" borderId="0" xfId="51" applyFont="1" applyFill="1" applyBorder="1" applyAlignment="1">
      <alignment horizontal="left" vertical="center"/>
    </xf>
    <xf numFmtId="38" fontId="4" fillId="33" borderId="0" xfId="51" applyFont="1" applyFill="1" applyBorder="1" applyAlignment="1">
      <alignment horizontal="center" vertical="center"/>
    </xf>
    <xf numFmtId="38" fontId="4" fillId="33" borderId="0" xfId="51" applyNumberFormat="1" applyFont="1" applyFill="1" applyBorder="1" applyAlignment="1">
      <alignment horizontal="right" vertical="center"/>
    </xf>
    <xf numFmtId="183" fontId="4" fillId="33" borderId="0" xfId="51" applyNumberFormat="1" applyFont="1" applyFill="1" applyBorder="1" applyAlignment="1">
      <alignment horizontal="right" vertical="center"/>
    </xf>
    <xf numFmtId="0" fontId="7" fillId="33" borderId="0" xfId="64" applyNumberFormat="1" applyFont="1" applyFill="1" applyAlignment="1">
      <alignment horizontal="left" vertical="center"/>
      <protection/>
    </xf>
    <xf numFmtId="0" fontId="7" fillId="33" borderId="0" xfId="64" applyNumberFormat="1" applyFont="1" applyFill="1" applyAlignment="1">
      <alignment horizontal="center" vertical="center"/>
      <protection/>
    </xf>
    <xf numFmtId="0" fontId="7" fillId="33" borderId="0" xfId="64" applyNumberFormat="1" applyFont="1" applyFill="1" applyAlignment="1">
      <alignment vertical="center"/>
      <protection/>
    </xf>
    <xf numFmtId="183" fontId="4" fillId="0" borderId="30" xfId="51" applyNumberFormat="1" applyFont="1" applyFill="1" applyBorder="1" applyAlignment="1">
      <alignment horizontal="left" vertical="center"/>
    </xf>
    <xf numFmtId="183" fontId="4" fillId="0" borderId="31" xfId="51" applyNumberFormat="1" applyFont="1" applyFill="1" applyBorder="1" applyAlignment="1">
      <alignment horizontal="center" vertical="center"/>
    </xf>
    <xf numFmtId="38" fontId="4" fillId="0" borderId="31" xfId="51" applyNumberFormat="1" applyFont="1" applyFill="1" applyBorder="1" applyAlignment="1">
      <alignment horizontal="center" vertical="center"/>
    </xf>
    <xf numFmtId="38" fontId="4" fillId="0" borderId="10" xfId="51" applyNumberFormat="1" applyFont="1" applyFill="1" applyBorder="1" applyAlignment="1">
      <alignment horizontal="center" vertical="center"/>
    </xf>
    <xf numFmtId="183" fontId="4" fillId="0" borderId="19" xfId="51" applyNumberFormat="1" applyFont="1" applyFill="1" applyBorder="1" applyAlignment="1">
      <alignment horizontal="center" vertical="center"/>
    </xf>
    <xf numFmtId="0" fontId="4" fillId="0" borderId="20" xfId="64" applyNumberFormat="1" applyFont="1" applyFill="1" applyBorder="1" applyAlignment="1">
      <alignment horizontal="center" vertical="center"/>
      <protection/>
    </xf>
    <xf numFmtId="0" fontId="4" fillId="0" borderId="33" xfId="64" applyNumberFormat="1" applyFont="1" applyFill="1" applyBorder="1" applyAlignment="1">
      <alignment horizontal="center" vertical="center"/>
      <protection/>
    </xf>
    <xf numFmtId="0" fontId="4" fillId="0" borderId="19" xfId="64" applyNumberFormat="1" applyFont="1" applyFill="1" applyBorder="1" applyAlignment="1">
      <alignment horizontal="center" vertical="center"/>
      <protection/>
    </xf>
    <xf numFmtId="0" fontId="4" fillId="0" borderId="22" xfId="64" applyNumberFormat="1" applyFont="1" applyFill="1" applyBorder="1" applyAlignment="1">
      <alignment horizontal="center" vertical="center"/>
      <protection/>
    </xf>
    <xf numFmtId="0" fontId="4" fillId="0" borderId="29" xfId="64" applyNumberFormat="1" applyFont="1" applyFill="1" applyBorder="1" applyAlignment="1">
      <alignment horizontal="center" vertical="center"/>
      <protection/>
    </xf>
    <xf numFmtId="0" fontId="4" fillId="0" borderId="21" xfId="64" applyNumberFormat="1" applyFont="1" applyFill="1" applyBorder="1" applyAlignment="1">
      <alignment horizontal="center" vertical="center"/>
      <protection/>
    </xf>
    <xf numFmtId="0" fontId="6" fillId="0" borderId="24" xfId="64" applyNumberFormat="1" applyFont="1" applyFill="1" applyBorder="1" applyAlignment="1">
      <alignment horizontal="center" vertical="center"/>
      <protection/>
    </xf>
    <xf numFmtId="0" fontId="6" fillId="0" borderId="18" xfId="64" applyNumberFormat="1" applyFont="1" applyFill="1" applyBorder="1" applyAlignment="1">
      <alignment horizontal="center" vertical="center"/>
      <protection/>
    </xf>
    <xf numFmtId="0" fontId="6" fillId="0" borderId="18" xfId="64" applyNumberFormat="1" applyFont="1" applyFill="1" applyBorder="1" applyAlignment="1">
      <alignment horizontal="center" vertical="center" wrapText="1"/>
      <protection/>
    </xf>
    <xf numFmtId="183" fontId="4" fillId="0" borderId="30" xfId="51" applyNumberFormat="1" applyFont="1" applyFill="1" applyBorder="1" applyAlignment="1">
      <alignment horizontal="center" vertical="top" textRotation="255"/>
    </xf>
    <xf numFmtId="183" fontId="4" fillId="0" borderId="31" xfId="51" applyNumberFormat="1" applyFont="1" applyFill="1" applyBorder="1" applyAlignment="1">
      <alignment horizontal="center" vertical="top" textRotation="255"/>
    </xf>
    <xf numFmtId="38" fontId="4" fillId="0" borderId="10" xfId="51" applyNumberFormat="1" applyFont="1" applyFill="1" applyBorder="1" applyAlignment="1">
      <alignment horizontal="center" vertical="top"/>
    </xf>
    <xf numFmtId="0" fontId="4" fillId="0" borderId="0" xfId="64" applyNumberFormat="1" applyFont="1" applyFill="1" applyBorder="1" applyAlignment="1">
      <alignment horizontal="center" vertical="center"/>
      <protection/>
    </xf>
    <xf numFmtId="0" fontId="4" fillId="0" borderId="21" xfId="64" applyNumberFormat="1" applyFont="1" applyFill="1" applyBorder="1" applyAlignment="1">
      <alignment vertical="center"/>
      <protection/>
    </xf>
    <xf numFmtId="0" fontId="6" fillId="0" borderId="10" xfId="64" applyNumberFormat="1" applyFont="1" applyFill="1" applyBorder="1" applyAlignment="1">
      <alignment horizontal="center" vertical="center"/>
      <protection/>
    </xf>
    <xf numFmtId="0" fontId="6" fillId="0" borderId="31" xfId="64" applyNumberFormat="1" applyFont="1" applyFill="1" applyBorder="1" applyAlignment="1">
      <alignment horizontal="center" vertical="center" wrapText="1"/>
      <protection/>
    </xf>
    <xf numFmtId="0" fontId="6" fillId="0" borderId="10" xfId="64" applyNumberFormat="1" applyFont="1" applyFill="1" applyBorder="1" applyAlignment="1">
      <alignment horizontal="center" vertical="center" wrapText="1"/>
      <protection/>
    </xf>
    <xf numFmtId="0" fontId="4" fillId="0" borderId="0" xfId="64" applyFont="1" applyFill="1" applyAlignment="1">
      <alignment horizontal="center" vertical="center"/>
      <protection/>
    </xf>
    <xf numFmtId="38" fontId="4" fillId="0" borderId="19" xfId="51" applyFont="1" applyFill="1" applyBorder="1" applyAlignment="1">
      <alignment horizontal="left" vertical="center"/>
    </xf>
    <xf numFmtId="38" fontId="4" fillId="0" borderId="0" xfId="51" applyNumberFormat="1" applyFont="1" applyFill="1" applyAlignment="1">
      <alignment horizontal="right"/>
    </xf>
    <xf numFmtId="183" fontId="4" fillId="0" borderId="17" xfId="51" applyNumberFormat="1" applyFont="1" applyFill="1" applyBorder="1" applyAlignment="1">
      <alignment horizontal="center"/>
    </xf>
    <xf numFmtId="38" fontId="4" fillId="0" borderId="0" xfId="51" applyNumberFormat="1" applyFont="1" applyFill="1" applyBorder="1" applyAlignment="1">
      <alignment horizontal="right"/>
    </xf>
    <xf numFmtId="183" fontId="7" fillId="0" borderId="0" xfId="51" applyNumberFormat="1" applyFont="1" applyFill="1" applyAlignment="1">
      <alignment horizontal="left"/>
    </xf>
    <xf numFmtId="183" fontId="7" fillId="0" borderId="0" xfId="51" applyNumberFormat="1" applyFont="1" applyFill="1" applyAlignment="1">
      <alignment horizontal="center"/>
    </xf>
    <xf numFmtId="38" fontId="7" fillId="0" borderId="0" xfId="51" applyNumberFormat="1" applyFont="1" applyFill="1" applyAlignment="1">
      <alignment horizontal="right"/>
    </xf>
    <xf numFmtId="183" fontId="4" fillId="0" borderId="0" xfId="51" applyNumberFormat="1" applyFont="1" applyFill="1" applyAlignment="1">
      <alignment horizontal="center"/>
    </xf>
    <xf numFmtId="38" fontId="4" fillId="0" borderId="0" xfId="51" applyFont="1" applyFill="1" applyBorder="1" applyAlignment="1" applyProtection="1">
      <alignment horizontal="left" vertical="center"/>
      <protection/>
    </xf>
    <xf numFmtId="38" fontId="4" fillId="0" borderId="0" xfId="51" applyFont="1" applyFill="1" applyBorder="1" applyAlignment="1" applyProtection="1">
      <alignment horizontal="left"/>
      <protection/>
    </xf>
    <xf numFmtId="38" fontId="4" fillId="0" borderId="0" xfId="51" applyFont="1" applyFill="1" applyAlignment="1" applyProtection="1">
      <alignment/>
      <protection/>
    </xf>
    <xf numFmtId="38" fontId="4" fillId="0" borderId="0" xfId="51" applyFont="1" applyFill="1" applyAlignment="1" applyProtection="1">
      <alignment horizontal="right"/>
      <protection/>
    </xf>
    <xf numFmtId="38" fontId="4" fillId="0" borderId="30" xfId="51" applyFont="1" applyFill="1" applyBorder="1" applyAlignment="1" applyProtection="1">
      <alignment horizontal="left"/>
      <protection/>
    </xf>
    <xf numFmtId="38" fontId="4" fillId="0" borderId="33" xfId="51" applyFont="1" applyFill="1" applyBorder="1" applyAlignment="1" applyProtection="1">
      <alignment horizontal="left"/>
      <protection/>
    </xf>
    <xf numFmtId="38" fontId="4" fillId="0" borderId="33" xfId="51" applyFont="1" applyFill="1" applyBorder="1" applyAlignment="1" applyProtection="1">
      <alignment/>
      <protection/>
    </xf>
    <xf numFmtId="38" fontId="4" fillId="0" borderId="19" xfId="51" applyFont="1" applyFill="1" applyBorder="1" applyAlignment="1" applyProtection="1">
      <alignment horizontal="center" vertical="center"/>
      <protection/>
    </xf>
    <xf numFmtId="38" fontId="4" fillId="0" borderId="33" xfId="51" applyFont="1" applyFill="1" applyBorder="1" applyAlignment="1" applyProtection="1">
      <alignment horizontal="center" vertical="center"/>
      <protection/>
    </xf>
    <xf numFmtId="38" fontId="4" fillId="0" borderId="33" xfId="51" applyFont="1" applyFill="1" applyBorder="1" applyAlignment="1" applyProtection="1">
      <alignment horizontal="center" vertical="center" wrapText="1"/>
      <protection/>
    </xf>
    <xf numFmtId="38" fontId="4" fillId="0" borderId="10" xfId="51" applyFont="1" applyFill="1" applyBorder="1" applyAlignment="1" applyProtection="1">
      <alignment horizontal="center" vertical="center"/>
      <protection/>
    </xf>
    <xf numFmtId="38" fontId="4" fillId="0" borderId="19" xfId="49" applyFont="1" applyFill="1" applyBorder="1" applyAlignment="1">
      <alignment horizontal="right" vertical="center"/>
    </xf>
    <xf numFmtId="38" fontId="4" fillId="0" borderId="0" xfId="51" applyFont="1" applyFill="1" applyAlignment="1" applyProtection="1">
      <alignment vertical="center"/>
      <protection/>
    </xf>
    <xf numFmtId="38" fontId="4" fillId="0" borderId="0" xfId="51" applyFont="1" applyFill="1" applyAlignment="1" applyProtection="1">
      <alignment horizontal="right" vertical="center"/>
      <protection/>
    </xf>
    <xf numFmtId="38" fontId="4" fillId="0" borderId="19" xfId="51" applyFont="1" applyFill="1" applyBorder="1" applyAlignment="1" applyProtection="1">
      <alignment horizontal="left" vertical="center"/>
      <protection/>
    </xf>
    <xf numFmtId="38" fontId="4" fillId="0" borderId="33" xfId="51" applyFont="1" applyFill="1" applyBorder="1" applyAlignment="1" applyProtection="1">
      <alignment vertical="center"/>
      <protection/>
    </xf>
    <xf numFmtId="38" fontId="4" fillId="0" borderId="34" xfId="51" applyFont="1" applyFill="1" applyBorder="1" applyAlignment="1" applyProtection="1">
      <alignment horizontal="center" vertical="center"/>
      <protection/>
    </xf>
    <xf numFmtId="38" fontId="4" fillId="0" borderId="10" xfId="51" applyFont="1" applyFill="1" applyBorder="1" applyAlignment="1">
      <alignment horizontal="center" vertical="center" wrapText="1"/>
    </xf>
    <xf numFmtId="38" fontId="4" fillId="0" borderId="10" xfId="51" applyFont="1" applyFill="1" applyBorder="1" applyAlignment="1">
      <alignment horizontal="center" vertical="center"/>
    </xf>
    <xf numFmtId="38" fontId="4" fillId="0" borderId="29" xfId="51" applyFont="1" applyFill="1" applyBorder="1" applyAlignment="1">
      <alignment horizontal="right" vertical="center"/>
    </xf>
    <xf numFmtId="38" fontId="4" fillId="0" borderId="35" xfId="51" applyFont="1" applyFill="1" applyBorder="1" applyAlignment="1">
      <alignment horizontal="center" vertical="center" wrapText="1"/>
    </xf>
    <xf numFmtId="38" fontId="4" fillId="0" borderId="36" xfId="51" applyFont="1" applyFill="1" applyBorder="1" applyAlignment="1">
      <alignment horizontal="center" vertical="center" wrapText="1"/>
    </xf>
    <xf numFmtId="38" fontId="4" fillId="0" borderId="36" xfId="51" applyFont="1" applyFill="1" applyBorder="1" applyAlignment="1">
      <alignment horizontal="center" vertical="center"/>
    </xf>
    <xf numFmtId="38" fontId="4" fillId="0" borderId="20" xfId="51" applyFont="1" applyFill="1" applyBorder="1" applyAlignment="1">
      <alignment horizontal="center" vertical="center"/>
    </xf>
    <xf numFmtId="183" fontId="4" fillId="0" borderId="0" xfId="51" applyNumberFormat="1" applyFont="1" applyFill="1" applyAlignment="1">
      <alignment horizontal="right" vertical="center"/>
    </xf>
    <xf numFmtId="38" fontId="4" fillId="0" borderId="20" xfId="51" applyFont="1" applyFill="1" applyBorder="1" applyAlignment="1">
      <alignment horizontal="left" vertical="center"/>
    </xf>
    <xf numFmtId="38" fontId="4" fillId="0" borderId="22" xfId="51" applyFont="1" applyFill="1" applyBorder="1" applyAlignment="1">
      <alignment horizontal="left" vertical="center"/>
    </xf>
    <xf numFmtId="183" fontId="4" fillId="0" borderId="33" xfId="51" applyNumberFormat="1" applyFont="1" applyFill="1" applyBorder="1" applyAlignment="1">
      <alignment horizontal="centerContinuous" vertical="center"/>
    </xf>
    <xf numFmtId="183" fontId="4" fillId="0" borderId="22" xfId="51" applyNumberFormat="1" applyFont="1" applyFill="1" applyBorder="1" applyAlignment="1">
      <alignment horizontal="centerContinuous" vertical="center"/>
    </xf>
    <xf numFmtId="38" fontId="4" fillId="0" borderId="28" xfId="51" applyFont="1" applyFill="1" applyBorder="1" applyAlignment="1">
      <alignment horizontal="left" vertical="center"/>
    </xf>
    <xf numFmtId="38" fontId="4" fillId="0" borderId="23" xfId="51" applyFont="1" applyFill="1" applyBorder="1" applyAlignment="1">
      <alignment horizontal="left" vertical="center"/>
    </xf>
    <xf numFmtId="38" fontId="4" fillId="0" borderId="29" xfId="51" applyFont="1" applyFill="1" applyBorder="1" applyAlignment="1">
      <alignment horizontal="left" vertical="center"/>
    </xf>
    <xf numFmtId="38" fontId="4" fillId="0" borderId="24" xfId="51" applyFont="1" applyFill="1" applyBorder="1" applyAlignment="1">
      <alignment horizontal="left" vertical="center"/>
    </xf>
    <xf numFmtId="183" fontId="4" fillId="0" borderId="10" xfId="51" applyNumberFormat="1" applyFont="1" applyFill="1" applyBorder="1" applyAlignment="1">
      <alignment horizontal="center" vertical="center"/>
    </xf>
    <xf numFmtId="183" fontId="4" fillId="0" borderId="28" xfId="51" applyNumberFormat="1" applyFont="1" applyFill="1" applyBorder="1" applyAlignment="1">
      <alignment horizontal="center" vertical="center"/>
    </xf>
    <xf numFmtId="183" fontId="4" fillId="0" borderId="19" xfId="51" applyNumberFormat="1" applyFont="1" applyFill="1" applyBorder="1" applyAlignment="1">
      <alignment horizontal="right" vertical="center"/>
    </xf>
    <xf numFmtId="183" fontId="4" fillId="0" borderId="17" xfId="51" applyNumberFormat="1" applyFont="1" applyFill="1" applyBorder="1" applyAlignment="1">
      <alignment horizontal="right" vertical="center"/>
    </xf>
    <xf numFmtId="183" fontId="4" fillId="0" borderId="18" xfId="51" applyNumberFormat="1" applyFont="1" applyFill="1" applyBorder="1" applyAlignment="1">
      <alignment horizontal="right" vertical="center"/>
    </xf>
    <xf numFmtId="183" fontId="4" fillId="28" borderId="19" xfId="51" applyNumberFormat="1" applyFont="1" applyFill="1" applyBorder="1" applyAlignment="1">
      <alignment horizontal="right" vertical="center"/>
    </xf>
    <xf numFmtId="38" fontId="4" fillId="33" borderId="28" xfId="51" applyNumberFormat="1" applyFont="1" applyFill="1" applyBorder="1" applyAlignment="1">
      <alignment horizontal="right" vertical="center"/>
    </xf>
    <xf numFmtId="49" fontId="4" fillId="0" borderId="0" xfId="51" applyNumberFormat="1" applyFont="1" applyFill="1" applyBorder="1" applyAlignment="1">
      <alignment horizontal="center" vertical="center"/>
    </xf>
    <xf numFmtId="38" fontId="4" fillId="33" borderId="0" xfId="51" applyFont="1" applyFill="1" applyBorder="1" applyAlignment="1">
      <alignment horizontal="right" vertical="center"/>
    </xf>
    <xf numFmtId="49" fontId="4" fillId="0" borderId="0" xfId="51" applyNumberFormat="1" applyFont="1" applyFill="1" applyAlignment="1" applyProtection="1">
      <alignment horizontal="center" vertical="center" wrapText="1"/>
      <protection/>
    </xf>
    <xf numFmtId="38" fontId="4" fillId="0" borderId="0" xfId="51" applyFont="1" applyFill="1" applyAlignment="1" applyProtection="1">
      <alignment vertical="center" wrapText="1"/>
      <protection/>
    </xf>
    <xf numFmtId="49" fontId="4" fillId="0" borderId="0" xfId="51" applyNumberFormat="1" applyFont="1" applyFill="1" applyAlignment="1" applyProtection="1">
      <alignment horizontal="center" vertical="center"/>
      <protection/>
    </xf>
    <xf numFmtId="38" fontId="4" fillId="0" borderId="0" xfId="51" applyFont="1" applyFill="1" applyAlignment="1">
      <alignment horizontal="left" vertical="center" wrapText="1"/>
    </xf>
    <xf numFmtId="0" fontId="4" fillId="0" borderId="21" xfId="64" applyNumberFormat="1" applyFont="1" applyFill="1" applyBorder="1" applyAlignment="1">
      <alignment horizontal="left" vertical="center"/>
      <protection/>
    </xf>
    <xf numFmtId="0" fontId="4" fillId="0" borderId="0" xfId="64" applyNumberFormat="1" applyFont="1" applyFill="1" applyAlignment="1">
      <alignment horizontal="right" vertical="center"/>
      <protection/>
    </xf>
    <xf numFmtId="0" fontId="4" fillId="0" borderId="19" xfId="64" applyNumberFormat="1" applyFont="1" applyFill="1" applyBorder="1" applyAlignment="1">
      <alignment horizontal="left" vertical="center"/>
      <protection/>
    </xf>
    <xf numFmtId="38" fontId="4" fillId="28" borderId="20" xfId="51" applyNumberFormat="1" applyFont="1" applyFill="1" applyBorder="1" applyAlignment="1">
      <alignment horizontal="center" vertical="center"/>
    </xf>
    <xf numFmtId="0" fontId="7" fillId="0" borderId="0" xfId="64" applyNumberFormat="1" applyFont="1" applyFill="1" applyAlignment="1">
      <alignment horizontal="right" vertical="center"/>
      <protection/>
    </xf>
    <xf numFmtId="38" fontId="4" fillId="0" borderId="0" xfId="51" applyFont="1" applyFill="1" applyAlignment="1">
      <alignment horizontal="center"/>
    </xf>
    <xf numFmtId="38" fontId="4" fillId="0" borderId="0" xfId="51" applyFont="1" applyFill="1" applyBorder="1" applyAlignment="1">
      <alignment horizontal="center"/>
    </xf>
    <xf numFmtId="38" fontId="6" fillId="0" borderId="20" xfId="51" applyFont="1" applyFill="1" applyBorder="1" applyAlignment="1">
      <alignment horizontal="left" vertical="center"/>
    </xf>
    <xf numFmtId="38" fontId="6" fillId="0" borderId="22" xfId="51" applyFont="1" applyFill="1" applyBorder="1" applyAlignment="1">
      <alignment horizontal="center" vertical="center"/>
    </xf>
    <xf numFmtId="38" fontId="6" fillId="0" borderId="19" xfId="51" applyFont="1" applyFill="1" applyBorder="1" applyAlignment="1">
      <alignment horizontal="center" vertical="center"/>
    </xf>
    <xf numFmtId="38" fontId="6" fillId="0" borderId="20" xfId="51" applyFont="1" applyFill="1" applyBorder="1" applyAlignment="1">
      <alignment horizontal="center" vertical="center"/>
    </xf>
    <xf numFmtId="38" fontId="6" fillId="0" borderId="0" xfId="51" applyFont="1" applyFill="1" applyAlignment="1">
      <alignment horizontal="center"/>
    </xf>
    <xf numFmtId="38" fontId="6" fillId="0" borderId="29" xfId="51" applyFont="1" applyFill="1" applyBorder="1" applyAlignment="1">
      <alignment horizontal="left" vertical="center"/>
    </xf>
    <xf numFmtId="38" fontId="6" fillId="0" borderId="24" xfId="51" applyFont="1" applyFill="1" applyBorder="1" applyAlignment="1">
      <alignment horizontal="center" vertical="center"/>
    </xf>
    <xf numFmtId="38" fontId="6" fillId="0" borderId="18" xfId="51" applyFont="1" applyFill="1" applyBorder="1" applyAlignment="1">
      <alignment horizontal="center" vertical="top" wrapText="1"/>
    </xf>
    <xf numFmtId="38" fontId="6" fillId="0" borderId="29" xfId="51" applyFont="1" applyFill="1" applyBorder="1" applyAlignment="1">
      <alignment horizontal="center" vertical="top" wrapText="1"/>
    </xf>
    <xf numFmtId="38" fontId="7" fillId="0" borderId="18" xfId="51" applyFont="1" applyFill="1" applyBorder="1" applyAlignment="1">
      <alignment horizontal="center" vertical="top" wrapText="1"/>
    </xf>
    <xf numFmtId="176" fontId="4" fillId="0" borderId="19" xfId="51" applyNumberFormat="1" applyFont="1" applyFill="1" applyBorder="1" applyAlignment="1">
      <alignment horizontal="right" vertical="center"/>
    </xf>
    <xf numFmtId="38" fontId="4" fillId="0" borderId="0" xfId="51" applyFont="1" applyFill="1" applyAlignment="1">
      <alignment horizontal="right"/>
    </xf>
    <xf numFmtId="176" fontId="4" fillId="0" borderId="17" xfId="51" applyNumberFormat="1" applyFont="1" applyFill="1" applyBorder="1" applyAlignment="1">
      <alignment horizontal="right" vertical="center"/>
    </xf>
    <xf numFmtId="176" fontId="4" fillId="0" borderId="18" xfId="51" applyNumberFormat="1" applyFont="1" applyFill="1" applyBorder="1" applyAlignment="1">
      <alignment horizontal="right" vertical="center"/>
    </xf>
    <xf numFmtId="176" fontId="4" fillId="28" borderId="19" xfId="51" applyNumberFormat="1" applyFont="1" applyFill="1" applyBorder="1" applyAlignment="1">
      <alignment horizontal="right" vertical="center"/>
    </xf>
    <xf numFmtId="38" fontId="4" fillId="0" borderId="0" xfId="51" applyFont="1" applyFill="1" applyBorder="1" applyAlignment="1">
      <alignment horizontal="right"/>
    </xf>
    <xf numFmtId="38" fontId="4" fillId="2" borderId="0" xfId="51" applyFont="1" applyFill="1" applyAlignment="1">
      <alignment vertical="center"/>
    </xf>
    <xf numFmtId="176" fontId="6" fillId="2" borderId="0" xfId="0" applyNumberFormat="1" applyFont="1" applyFill="1" applyBorder="1" applyAlignment="1">
      <alignment horizontal="center" vertical="center"/>
    </xf>
    <xf numFmtId="38" fontId="4" fillId="2" borderId="0" xfId="51" applyNumberFormat="1" applyFont="1" applyFill="1" applyBorder="1" applyAlignment="1">
      <alignment horizontal="right" vertical="center"/>
    </xf>
    <xf numFmtId="38" fontId="4" fillId="2" borderId="30" xfId="51" applyNumberFormat="1" applyFont="1" applyFill="1" applyBorder="1" applyAlignment="1">
      <alignment vertical="center"/>
    </xf>
    <xf numFmtId="38" fontId="4" fillId="5" borderId="19" xfId="51" applyNumberFormat="1" applyFont="1" applyFill="1" applyBorder="1" applyAlignment="1">
      <alignment horizontal="right" vertical="center"/>
    </xf>
    <xf numFmtId="38" fontId="4" fillId="5" borderId="17" xfId="51" applyNumberFormat="1" applyFont="1" applyFill="1" applyBorder="1" applyAlignment="1">
      <alignment horizontal="right" vertical="center"/>
    </xf>
    <xf numFmtId="38" fontId="4" fillId="5" borderId="18" xfId="51" applyNumberFormat="1" applyFont="1" applyFill="1" applyBorder="1" applyAlignment="1">
      <alignment horizontal="right" vertical="center"/>
    </xf>
    <xf numFmtId="38" fontId="4" fillId="0" borderId="0" xfId="51" applyFont="1" applyFill="1" applyAlignment="1" applyProtection="1">
      <alignment horizontal="left" vertical="center" wrapText="1"/>
      <protection/>
    </xf>
    <xf numFmtId="38" fontId="4" fillId="0" borderId="0" xfId="51" applyFont="1" applyFill="1" applyBorder="1" applyAlignment="1" applyProtection="1">
      <alignment horizontal="right" vertical="center"/>
      <protection/>
    </xf>
    <xf numFmtId="38" fontId="4" fillId="0" borderId="28" xfId="51" applyFont="1" applyFill="1" applyBorder="1" applyAlignment="1">
      <alignment horizontal="right" vertical="center"/>
    </xf>
    <xf numFmtId="38" fontId="4" fillId="0" borderId="0" xfId="49" applyFont="1" applyFill="1" applyAlignment="1">
      <alignment horizontal="left" vertical="center"/>
    </xf>
    <xf numFmtId="38" fontId="4" fillId="0" borderId="0" xfId="49" applyFont="1" applyFill="1" applyAlignment="1">
      <alignment horizontal="center" vertical="center"/>
    </xf>
    <xf numFmtId="38" fontId="4" fillId="0" borderId="0" xfId="49" applyFont="1" applyFill="1" applyAlignment="1">
      <alignment horizontal="right" vertical="center"/>
    </xf>
    <xf numFmtId="38" fontId="4" fillId="0" borderId="0" xfId="49" applyFont="1" applyFill="1" applyBorder="1" applyAlignment="1">
      <alignment horizontal="right" vertical="center"/>
    </xf>
    <xf numFmtId="38" fontId="4" fillId="0" borderId="10" xfId="49" applyFont="1" applyFill="1" applyBorder="1" applyAlignment="1">
      <alignment horizontal="center" vertical="top" textRotation="255"/>
    </xf>
    <xf numFmtId="38" fontId="4" fillId="0" borderId="10" xfId="49" applyFont="1" applyFill="1" applyBorder="1" applyAlignment="1">
      <alignment horizontal="center" vertical="top"/>
    </xf>
    <xf numFmtId="38" fontId="4" fillId="0" borderId="0" xfId="49" applyFont="1" applyFill="1" applyAlignment="1">
      <alignment horizontal="right" vertical="top" textRotation="255"/>
    </xf>
    <xf numFmtId="38" fontId="4" fillId="0" borderId="19" xfId="49" applyFont="1" applyFill="1" applyBorder="1" applyAlignment="1">
      <alignment horizontal="center" vertical="center"/>
    </xf>
    <xf numFmtId="38" fontId="4" fillId="0" borderId="17" xfId="49" applyFont="1" applyFill="1" applyBorder="1" applyAlignment="1">
      <alignment horizontal="right" vertical="center"/>
    </xf>
    <xf numFmtId="38" fontId="4" fillId="0" borderId="23" xfId="49" applyFont="1" applyFill="1" applyBorder="1" applyAlignment="1">
      <alignment horizontal="right" vertical="center"/>
    </xf>
    <xf numFmtId="38" fontId="4" fillId="0" borderId="17" xfId="49" applyFont="1" applyFill="1" applyBorder="1" applyAlignment="1">
      <alignment horizontal="center" vertical="center"/>
    </xf>
    <xf numFmtId="38" fontId="4" fillId="0" borderId="18" xfId="49" applyFont="1" applyFill="1" applyBorder="1" applyAlignment="1">
      <alignment horizontal="center" vertical="center"/>
    </xf>
    <xf numFmtId="38" fontId="4" fillId="0" borderId="18" xfId="49" applyFont="1" applyFill="1" applyBorder="1" applyAlignment="1">
      <alignment horizontal="right" vertical="center"/>
    </xf>
    <xf numFmtId="38" fontId="4" fillId="28" borderId="19" xfId="49" applyFont="1" applyFill="1" applyBorder="1" applyAlignment="1">
      <alignment horizontal="center" vertical="center"/>
    </xf>
    <xf numFmtId="38" fontId="4" fillId="28" borderId="19" xfId="49" applyFont="1" applyFill="1" applyBorder="1" applyAlignment="1">
      <alignment horizontal="right" vertical="center"/>
    </xf>
    <xf numFmtId="38" fontId="4" fillId="0" borderId="20" xfId="49" applyFont="1" applyFill="1" applyBorder="1" applyAlignment="1">
      <alignment horizontal="center" vertical="center"/>
    </xf>
    <xf numFmtId="38" fontId="4" fillId="0" borderId="28" xfId="49" applyFont="1" applyFill="1" applyBorder="1" applyAlignment="1">
      <alignment horizontal="center" vertical="center"/>
    </xf>
    <xf numFmtId="38" fontId="4" fillId="0" borderId="29" xfId="49" applyFont="1" applyFill="1" applyBorder="1" applyAlignment="1">
      <alignment horizontal="center" vertical="center"/>
    </xf>
    <xf numFmtId="38" fontId="4" fillId="0" borderId="0" xfId="49" applyFont="1" applyFill="1" applyBorder="1" applyAlignment="1">
      <alignment horizontal="left" vertical="center"/>
    </xf>
    <xf numFmtId="38" fontId="4" fillId="0" borderId="0" xfId="49" applyFont="1" applyFill="1" applyBorder="1" applyAlignment="1">
      <alignment horizontal="center" vertical="center"/>
    </xf>
    <xf numFmtId="38" fontId="7" fillId="0" borderId="0" xfId="49" applyFont="1" applyFill="1" applyAlignment="1">
      <alignment horizontal="left" vertical="center"/>
    </xf>
    <xf numFmtId="38" fontId="7" fillId="0" borderId="0" xfId="49" applyFont="1" applyFill="1" applyAlignment="1">
      <alignment horizontal="center" vertical="center"/>
    </xf>
    <xf numFmtId="38" fontId="7" fillId="0" borderId="0" xfId="49" applyFont="1" applyFill="1" applyAlignment="1">
      <alignment horizontal="right" vertical="center"/>
    </xf>
    <xf numFmtId="38" fontId="4" fillId="0" borderId="20" xfId="51" applyFont="1" applyFill="1" applyBorder="1" applyAlignment="1">
      <alignment horizontal="right" vertical="center"/>
    </xf>
    <xf numFmtId="38" fontId="4" fillId="28" borderId="20" xfId="51" applyFont="1" applyFill="1" applyBorder="1" applyAlignment="1">
      <alignment horizontal="right" vertical="center"/>
    </xf>
    <xf numFmtId="0" fontId="6" fillId="0" borderId="29" xfId="64" applyNumberFormat="1" applyFont="1" applyFill="1" applyBorder="1" applyAlignment="1">
      <alignment horizontal="center" vertical="center"/>
      <protection/>
    </xf>
    <xf numFmtId="38" fontId="4" fillId="0" borderId="31" xfId="49" applyFont="1" applyFill="1" applyBorder="1" applyAlignment="1">
      <alignment horizontal="center" vertical="center"/>
    </xf>
    <xf numFmtId="38" fontId="4" fillId="28" borderId="20" xfId="49" applyFont="1" applyFill="1" applyBorder="1" applyAlignment="1">
      <alignment horizontal="right" vertical="center"/>
    </xf>
    <xf numFmtId="38" fontId="4" fillId="0" borderId="28" xfId="49" applyFont="1" applyFill="1" applyBorder="1" applyAlignment="1">
      <alignment horizontal="right" vertical="center"/>
    </xf>
    <xf numFmtId="38" fontId="4" fillId="0" borderId="29" xfId="49" applyFont="1" applyFill="1" applyBorder="1" applyAlignment="1">
      <alignment horizontal="right" vertical="center"/>
    </xf>
    <xf numFmtId="38" fontId="4" fillId="0" borderId="20" xfId="49" applyFont="1" applyFill="1" applyBorder="1" applyAlignment="1">
      <alignment horizontal="right" vertical="center"/>
    </xf>
    <xf numFmtId="38" fontId="4" fillId="0" borderId="0" xfId="49" applyFont="1" applyFill="1" applyAlignment="1" applyProtection="1">
      <alignment vertical="center" wrapText="1"/>
      <protection/>
    </xf>
    <xf numFmtId="38" fontId="4" fillId="0" borderId="0" xfId="49" applyFont="1" applyFill="1" applyAlignment="1" applyProtection="1">
      <alignment horizontal="right" vertical="center"/>
      <protection/>
    </xf>
    <xf numFmtId="38" fontId="4" fillId="0" borderId="10" xfId="49" applyFont="1" applyFill="1" applyBorder="1" applyAlignment="1">
      <alignment horizontal="center" vertical="center"/>
    </xf>
    <xf numFmtId="38" fontId="4" fillId="0" borderId="24" xfId="49" applyFont="1" applyFill="1" applyBorder="1" applyAlignment="1">
      <alignment horizontal="right" vertical="center"/>
    </xf>
    <xf numFmtId="38" fontId="4" fillId="28" borderId="22" xfId="49" applyFont="1" applyFill="1" applyBorder="1" applyAlignment="1">
      <alignment horizontal="right" vertical="center"/>
    </xf>
    <xf numFmtId="38" fontId="4" fillId="0" borderId="22" xfId="49" applyFont="1" applyFill="1" applyBorder="1" applyAlignment="1">
      <alignment horizontal="right" vertical="center"/>
    </xf>
    <xf numFmtId="38" fontId="4" fillId="0" borderId="0" xfId="49" applyFont="1" applyFill="1" applyAlignment="1">
      <alignment vertical="center"/>
    </xf>
    <xf numFmtId="38" fontId="4" fillId="0" borderId="20" xfId="49" applyFont="1" applyFill="1" applyBorder="1" applyAlignment="1">
      <alignment horizontal="centerContinuous" vertical="center"/>
    </xf>
    <xf numFmtId="38" fontId="4" fillId="0" borderId="0" xfId="49" applyFont="1" applyFill="1" applyAlignment="1" applyProtection="1">
      <alignment vertical="center"/>
      <protection/>
    </xf>
    <xf numFmtId="176" fontId="6" fillId="28" borderId="28" xfId="0" applyNumberFormat="1" applyFont="1" applyFill="1" applyBorder="1" applyAlignment="1">
      <alignment horizontal="center" vertical="center"/>
    </xf>
    <xf numFmtId="38" fontId="4" fillId="28" borderId="17" xfId="51" applyNumberFormat="1" applyFont="1" applyFill="1" applyBorder="1" applyAlignment="1">
      <alignment horizontal="right" vertical="center"/>
    </xf>
    <xf numFmtId="176" fontId="6" fillId="28" borderId="29" xfId="0" applyNumberFormat="1" applyFont="1" applyFill="1" applyBorder="1" applyAlignment="1">
      <alignment horizontal="center" vertical="center"/>
    </xf>
    <xf numFmtId="38" fontId="4" fillId="28" borderId="18" xfId="51" applyNumberFormat="1" applyFont="1" applyFill="1" applyBorder="1" applyAlignment="1">
      <alignment horizontal="right" vertical="center"/>
    </xf>
    <xf numFmtId="38" fontId="4" fillId="28" borderId="17" xfId="51" applyNumberFormat="1" applyFont="1" applyFill="1" applyBorder="1" applyAlignment="1">
      <alignment horizontal="center" vertical="center"/>
    </xf>
    <xf numFmtId="38" fontId="4" fillId="28" borderId="23" xfId="51" applyNumberFormat="1" applyFont="1" applyFill="1" applyBorder="1" applyAlignment="1">
      <alignment horizontal="right" vertical="center"/>
    </xf>
    <xf numFmtId="38" fontId="4" fillId="28" borderId="18" xfId="51" applyNumberFormat="1" applyFont="1" applyFill="1" applyBorder="1" applyAlignment="1">
      <alignment horizontal="center" vertical="center"/>
    </xf>
    <xf numFmtId="38" fontId="4" fillId="28" borderId="24" xfId="51" applyNumberFormat="1" applyFont="1" applyFill="1" applyBorder="1" applyAlignment="1">
      <alignment horizontal="right" vertical="center"/>
    </xf>
    <xf numFmtId="38" fontId="4" fillId="28" borderId="28" xfId="49" applyFont="1" applyFill="1" applyBorder="1" applyAlignment="1">
      <alignment horizontal="right" vertical="center"/>
    </xf>
    <xf numFmtId="183" fontId="4" fillId="28" borderId="17" xfId="51" applyNumberFormat="1" applyFont="1" applyFill="1" applyBorder="1" applyAlignment="1">
      <alignment horizontal="right" vertical="center"/>
    </xf>
    <xf numFmtId="38" fontId="4" fillId="28" borderId="23" xfId="49" applyFont="1" applyFill="1" applyBorder="1" applyAlignment="1">
      <alignment horizontal="right" vertical="center"/>
    </xf>
    <xf numFmtId="38" fontId="4" fillId="28" borderId="17" xfId="49" applyFont="1" applyFill="1" applyBorder="1" applyAlignment="1">
      <alignment horizontal="right" vertical="center"/>
    </xf>
    <xf numFmtId="38" fontId="4" fillId="28" borderId="29" xfId="49" applyFont="1" applyFill="1" applyBorder="1" applyAlignment="1">
      <alignment horizontal="right" vertical="center"/>
    </xf>
    <xf numFmtId="183" fontId="4" fillId="28" borderId="18" xfId="51" applyNumberFormat="1" applyFont="1" applyFill="1" applyBorder="1" applyAlignment="1">
      <alignment horizontal="right" vertical="center"/>
    </xf>
    <xf numFmtId="38" fontId="4" fillId="28" borderId="24" xfId="49" applyFont="1" applyFill="1" applyBorder="1" applyAlignment="1">
      <alignment horizontal="right" vertical="center"/>
    </xf>
    <xf numFmtId="38" fontId="4" fillId="28" borderId="18" xfId="49" applyFont="1" applyFill="1" applyBorder="1" applyAlignment="1">
      <alignment horizontal="right" vertical="center"/>
    </xf>
    <xf numFmtId="38" fontId="4" fillId="28" borderId="28" xfId="51" applyNumberFormat="1" applyFont="1" applyFill="1" applyBorder="1" applyAlignment="1">
      <alignment horizontal="center" vertical="center"/>
    </xf>
    <xf numFmtId="38" fontId="4" fillId="28" borderId="29" xfId="51" applyNumberFormat="1" applyFont="1" applyFill="1" applyBorder="1" applyAlignment="1">
      <alignment horizontal="center" vertical="center"/>
    </xf>
    <xf numFmtId="38" fontId="4" fillId="28" borderId="17" xfId="51" applyFont="1" applyFill="1" applyBorder="1" applyAlignment="1">
      <alignment horizontal="center" vertical="center"/>
    </xf>
    <xf numFmtId="176" fontId="4" fillId="28" borderId="17" xfId="51" applyNumberFormat="1" applyFont="1" applyFill="1" applyBorder="1" applyAlignment="1">
      <alignment horizontal="right" vertical="center"/>
    </xf>
    <xf numFmtId="38" fontId="4" fillId="28" borderId="18" xfId="51" applyFont="1" applyFill="1" applyBorder="1" applyAlignment="1">
      <alignment horizontal="center" vertical="center"/>
    </xf>
    <xf numFmtId="176" fontId="4" fillId="28" borderId="18" xfId="51" applyNumberFormat="1" applyFont="1" applyFill="1" applyBorder="1" applyAlignment="1">
      <alignment horizontal="right" vertical="center"/>
    </xf>
    <xf numFmtId="38" fontId="4" fillId="28" borderId="17" xfId="51" applyFont="1" applyFill="1" applyBorder="1" applyAlignment="1">
      <alignment horizontal="right" vertical="center"/>
    </xf>
    <xf numFmtId="38" fontId="4" fillId="28" borderId="18" xfId="51" applyFont="1" applyFill="1" applyBorder="1" applyAlignment="1">
      <alignment horizontal="right" vertical="center"/>
    </xf>
    <xf numFmtId="38" fontId="4" fillId="28" borderId="17" xfId="49" applyFont="1" applyFill="1" applyBorder="1" applyAlignment="1">
      <alignment horizontal="center" vertical="center"/>
    </xf>
    <xf numFmtId="38" fontId="4" fillId="28" borderId="18" xfId="49" applyFont="1" applyFill="1" applyBorder="1" applyAlignment="1">
      <alignment horizontal="center" vertical="center"/>
    </xf>
    <xf numFmtId="38" fontId="8" fillId="0" borderId="17" xfId="49" applyFont="1" applyFill="1" applyBorder="1" applyAlignment="1">
      <alignment vertical="center" shrinkToFit="1"/>
    </xf>
    <xf numFmtId="0" fontId="41" fillId="28" borderId="17" xfId="0" applyFont="1" applyFill="1" applyBorder="1" applyAlignment="1">
      <alignment vertical="center"/>
    </xf>
    <xf numFmtId="0" fontId="41" fillId="28" borderId="28" xfId="0" applyFont="1" applyFill="1" applyBorder="1" applyAlignment="1">
      <alignment vertical="center"/>
    </xf>
    <xf numFmtId="0" fontId="41" fillId="28" borderId="29" xfId="0" applyFont="1" applyFill="1" applyBorder="1" applyAlignment="1">
      <alignment vertical="center"/>
    </xf>
    <xf numFmtId="0" fontId="41" fillId="28" borderId="18" xfId="0" applyFont="1" applyFill="1" applyBorder="1" applyAlignment="1">
      <alignment vertical="center"/>
    </xf>
    <xf numFmtId="0" fontId="41" fillId="28" borderId="0" xfId="0" applyFont="1" applyFill="1" applyAlignment="1">
      <alignment vertical="center"/>
    </xf>
    <xf numFmtId="183" fontId="4" fillId="0" borderId="0" xfId="51" applyNumberFormat="1" applyFont="1" applyFill="1" applyAlignment="1">
      <alignment vertical="center"/>
    </xf>
    <xf numFmtId="183" fontId="4" fillId="0" borderId="30" xfId="51" applyNumberFormat="1" applyFont="1" applyFill="1" applyBorder="1" applyAlignment="1">
      <alignment vertical="center"/>
    </xf>
    <xf numFmtId="38" fontId="4" fillId="0" borderId="22" xfId="51" applyNumberFormat="1" applyFont="1" applyFill="1" applyBorder="1" applyAlignment="1">
      <alignment horizontal="center" vertical="center"/>
    </xf>
    <xf numFmtId="38" fontId="4" fillId="0" borderId="20" xfId="51" applyNumberFormat="1" applyFont="1" applyFill="1" applyBorder="1" applyAlignment="1">
      <alignment horizontal="center" vertical="center"/>
    </xf>
    <xf numFmtId="183" fontId="4" fillId="0" borderId="0" xfId="51" applyNumberFormat="1" applyFont="1" applyFill="1" applyBorder="1" applyAlignment="1">
      <alignment vertical="center"/>
    </xf>
    <xf numFmtId="183" fontId="7" fillId="0" borderId="0" xfId="51" applyNumberFormat="1" applyFont="1" applyFill="1" applyAlignment="1">
      <alignment vertical="center"/>
    </xf>
    <xf numFmtId="0" fontId="41" fillId="0" borderId="0" xfId="63" applyFont="1" applyFill="1">
      <alignment vertical="center"/>
      <protection/>
    </xf>
    <xf numFmtId="0" fontId="42" fillId="0" borderId="0" xfId="63" applyFont="1" applyFill="1">
      <alignment vertical="center"/>
      <protection/>
    </xf>
    <xf numFmtId="0" fontId="42" fillId="0" borderId="0" xfId="63" applyFont="1" applyFill="1" applyAlignment="1">
      <alignment horizontal="right" vertical="center"/>
      <protection/>
    </xf>
    <xf numFmtId="0" fontId="4" fillId="0" borderId="0" xfId="63" applyFont="1" applyFill="1">
      <alignment vertical="center"/>
      <protection/>
    </xf>
    <xf numFmtId="0" fontId="42" fillId="0" borderId="10" xfId="63" applyFont="1" applyFill="1" applyBorder="1" applyAlignment="1">
      <alignment horizontal="center" vertical="center"/>
      <protection/>
    </xf>
    <xf numFmtId="0" fontId="42" fillId="0" borderId="10" xfId="63" applyFont="1" applyFill="1" applyBorder="1" applyAlignment="1">
      <alignment horizontal="center" vertical="center" wrapText="1"/>
      <protection/>
    </xf>
    <xf numFmtId="38" fontId="4" fillId="33" borderId="17" xfId="51" applyNumberFormat="1" applyFont="1" applyFill="1" applyBorder="1" applyAlignment="1">
      <alignment horizontal="center" vertical="center"/>
    </xf>
    <xf numFmtId="38" fontId="4" fillId="33" borderId="18" xfId="51" applyNumberFormat="1" applyFont="1" applyFill="1" applyBorder="1" applyAlignment="1">
      <alignment horizontal="center" vertical="center"/>
    </xf>
    <xf numFmtId="0" fontId="41" fillId="0" borderId="0" xfId="63" applyFont="1" applyFill="1" applyAlignment="1">
      <alignment horizontal="left" vertical="center"/>
      <protection/>
    </xf>
    <xf numFmtId="0" fontId="42" fillId="0" borderId="0" xfId="63" applyFont="1" applyFill="1" applyAlignment="1">
      <alignment horizontal="left" vertical="center"/>
      <protection/>
    </xf>
    <xf numFmtId="183" fontId="4" fillId="6" borderId="19" xfId="51" applyNumberFormat="1" applyFont="1" applyFill="1" applyBorder="1" applyAlignment="1">
      <alignment horizontal="center" vertical="center"/>
    </xf>
    <xf numFmtId="176" fontId="42" fillId="6" borderId="19" xfId="63" applyNumberFormat="1" applyFont="1" applyFill="1" applyBorder="1" applyAlignment="1">
      <alignment horizontal="right" vertical="center"/>
      <protection/>
    </xf>
    <xf numFmtId="38" fontId="4" fillId="6" borderId="22" xfId="51" applyNumberFormat="1" applyFont="1" applyFill="1" applyBorder="1" applyAlignment="1">
      <alignment horizontal="right" vertical="center"/>
    </xf>
    <xf numFmtId="183" fontId="4" fillId="6" borderId="17" xfId="51" applyNumberFormat="1" applyFont="1" applyFill="1" applyBorder="1" applyAlignment="1">
      <alignment horizontal="center" vertical="center"/>
    </xf>
    <xf numFmtId="38" fontId="4" fillId="6" borderId="17" xfId="51" applyNumberFormat="1" applyFont="1" applyFill="1" applyBorder="1" applyAlignment="1">
      <alignment horizontal="right" vertical="center"/>
    </xf>
    <xf numFmtId="176" fontId="42" fillId="6" borderId="17" xfId="63" applyNumberFormat="1" applyFont="1" applyFill="1" applyBorder="1" applyAlignment="1">
      <alignment horizontal="right" vertical="center"/>
      <protection/>
    </xf>
    <xf numFmtId="183" fontId="4" fillId="6" borderId="18" xfId="51" applyNumberFormat="1" applyFont="1" applyFill="1" applyBorder="1" applyAlignment="1">
      <alignment horizontal="center" vertical="center"/>
    </xf>
    <xf numFmtId="38" fontId="4" fillId="6" borderId="18" xfId="51" applyNumberFormat="1" applyFont="1" applyFill="1" applyBorder="1" applyAlignment="1">
      <alignment horizontal="right" vertical="center"/>
    </xf>
    <xf numFmtId="176" fontId="42" fillId="6" borderId="18" xfId="63" applyNumberFormat="1" applyFont="1" applyFill="1" applyBorder="1" applyAlignment="1">
      <alignment horizontal="right" vertical="center"/>
      <protection/>
    </xf>
    <xf numFmtId="183" fontId="4" fillId="12" borderId="19" xfId="51" applyNumberFormat="1" applyFont="1" applyFill="1" applyBorder="1" applyAlignment="1">
      <alignment horizontal="center" vertical="center"/>
    </xf>
    <xf numFmtId="38" fontId="4" fillId="12" borderId="19" xfId="51" applyNumberFormat="1" applyFont="1" applyFill="1" applyBorder="1" applyAlignment="1">
      <alignment horizontal="right" vertical="center"/>
    </xf>
    <xf numFmtId="176" fontId="42" fillId="12" borderId="19" xfId="63" applyNumberFormat="1" applyFont="1" applyFill="1" applyBorder="1" applyAlignment="1">
      <alignment horizontal="right" vertical="center"/>
      <protection/>
    </xf>
    <xf numFmtId="38" fontId="4" fillId="12" borderId="22" xfId="51" applyNumberFormat="1" applyFont="1" applyFill="1" applyBorder="1" applyAlignment="1">
      <alignment horizontal="right" vertical="center"/>
    </xf>
    <xf numFmtId="183" fontId="4" fillId="12" borderId="17" xfId="51" applyNumberFormat="1" applyFont="1" applyFill="1" applyBorder="1" applyAlignment="1">
      <alignment horizontal="center" vertical="center"/>
    </xf>
    <xf numFmtId="38" fontId="4" fillId="12" borderId="17" xfId="51" applyNumberFormat="1" applyFont="1" applyFill="1" applyBorder="1" applyAlignment="1">
      <alignment horizontal="right" vertical="center"/>
    </xf>
    <xf numFmtId="176" fontId="42" fillId="12" borderId="17" xfId="63" applyNumberFormat="1" applyFont="1" applyFill="1" applyBorder="1" applyAlignment="1">
      <alignment horizontal="right" vertical="center"/>
      <protection/>
    </xf>
    <xf numFmtId="183" fontId="4" fillId="12" borderId="18" xfId="51" applyNumberFormat="1" applyFont="1" applyFill="1" applyBorder="1" applyAlignment="1">
      <alignment horizontal="center" vertical="center"/>
    </xf>
    <xf numFmtId="38" fontId="4" fillId="12" borderId="18" xfId="51" applyNumberFormat="1" applyFont="1" applyFill="1" applyBorder="1" applyAlignment="1">
      <alignment horizontal="right" vertical="center"/>
    </xf>
    <xf numFmtId="176" fontId="42" fillId="12" borderId="18" xfId="63" applyNumberFormat="1" applyFont="1" applyFill="1" applyBorder="1" applyAlignment="1">
      <alignment horizontal="right" vertical="center"/>
      <protection/>
    </xf>
    <xf numFmtId="38" fontId="41" fillId="12" borderId="10" xfId="49" applyFont="1" applyFill="1" applyBorder="1" applyAlignment="1">
      <alignment vertical="center"/>
    </xf>
    <xf numFmtId="176" fontId="41" fillId="12" borderId="10" xfId="49" applyNumberFormat="1" applyFont="1" applyFill="1" applyBorder="1" applyAlignment="1">
      <alignment horizontal="right" vertical="center"/>
    </xf>
    <xf numFmtId="176" fontId="41" fillId="12" borderId="11" xfId="49" applyNumberFormat="1" applyFont="1" applyFill="1" applyBorder="1" applyAlignment="1">
      <alignment horizontal="right" vertical="center"/>
    </xf>
    <xf numFmtId="177" fontId="41" fillId="12" borderId="12" xfId="49" applyNumberFormat="1" applyFont="1" applyFill="1" applyBorder="1" applyAlignment="1">
      <alignment horizontal="right" vertical="center"/>
    </xf>
    <xf numFmtId="176" fontId="6" fillId="12" borderId="19" xfId="0" applyNumberFormat="1" applyFont="1" applyFill="1" applyBorder="1" applyAlignment="1">
      <alignment horizontal="center" vertical="center"/>
    </xf>
    <xf numFmtId="176" fontId="6" fillId="12" borderId="17" xfId="0" applyNumberFormat="1" applyFont="1" applyFill="1" applyBorder="1" applyAlignment="1">
      <alignment horizontal="center" vertical="center"/>
    </xf>
    <xf numFmtId="38" fontId="0" fillId="12" borderId="0" xfId="49" applyFont="1" applyFill="1" applyAlignment="1">
      <alignment vertical="center"/>
    </xf>
    <xf numFmtId="176" fontId="6" fillId="12" borderId="18" xfId="0" applyNumberFormat="1" applyFont="1" applyFill="1" applyBorder="1" applyAlignment="1">
      <alignment horizontal="center" vertical="center"/>
    </xf>
    <xf numFmtId="38" fontId="4" fillId="12" borderId="10" xfId="51" applyFont="1" applyFill="1" applyBorder="1" applyAlignment="1">
      <alignment horizontal="right" vertical="center"/>
    </xf>
    <xf numFmtId="38" fontId="4" fillId="12" borderId="0" xfId="51" applyFont="1" applyFill="1" applyBorder="1" applyAlignment="1">
      <alignment horizontal="right" vertical="center"/>
    </xf>
    <xf numFmtId="38" fontId="4" fillId="12" borderId="37" xfId="51" applyFont="1" applyFill="1" applyBorder="1" applyAlignment="1">
      <alignment horizontal="right" vertical="center"/>
    </xf>
    <xf numFmtId="40" fontId="4" fillId="12" borderId="17" xfId="51" applyNumberFormat="1" applyFont="1" applyFill="1" applyBorder="1" applyAlignment="1">
      <alignment horizontal="right" vertical="center"/>
    </xf>
    <xf numFmtId="38" fontId="4" fillId="12" borderId="18" xfId="51" applyFont="1" applyFill="1" applyBorder="1" applyAlignment="1">
      <alignment horizontal="right" vertical="center"/>
    </xf>
    <xf numFmtId="38" fontId="4" fillId="12" borderId="29" xfId="51" applyFont="1" applyFill="1" applyBorder="1" applyAlignment="1">
      <alignment horizontal="right" vertical="center"/>
    </xf>
    <xf numFmtId="38" fontId="4" fillId="12" borderId="19" xfId="51" applyNumberFormat="1" applyFont="1" applyFill="1" applyBorder="1" applyAlignment="1">
      <alignment horizontal="center" vertical="center"/>
    </xf>
    <xf numFmtId="38" fontId="4" fillId="12" borderId="17" xfId="51" applyNumberFormat="1" applyFont="1" applyFill="1" applyBorder="1" applyAlignment="1">
      <alignment horizontal="center" vertical="center"/>
    </xf>
    <xf numFmtId="38" fontId="4" fillId="12" borderId="18" xfId="51" applyNumberFormat="1" applyFont="1" applyFill="1" applyBorder="1" applyAlignment="1">
      <alignment horizontal="center" vertical="center"/>
    </xf>
    <xf numFmtId="38" fontId="4" fillId="12" borderId="30" xfId="51" applyNumberFormat="1" applyFont="1" applyFill="1" applyBorder="1" applyAlignment="1">
      <alignment vertical="center"/>
    </xf>
    <xf numFmtId="38" fontId="4" fillId="12" borderId="31" xfId="51" applyNumberFormat="1" applyFont="1" applyFill="1" applyBorder="1" applyAlignment="1">
      <alignment vertical="center"/>
    </xf>
    <xf numFmtId="38" fontId="4" fillId="12" borderId="19" xfId="49" applyFont="1" applyFill="1" applyBorder="1" applyAlignment="1">
      <alignment horizontal="right" vertical="center"/>
    </xf>
    <xf numFmtId="38" fontId="4" fillId="12" borderId="10" xfId="49" applyFont="1" applyFill="1" applyBorder="1" applyAlignment="1">
      <alignment horizontal="right" vertical="center"/>
    </xf>
    <xf numFmtId="38" fontId="4" fillId="12" borderId="19" xfId="51" applyFont="1" applyFill="1" applyBorder="1" applyAlignment="1">
      <alignment horizontal="center" vertical="center" wrapText="1"/>
    </xf>
    <xf numFmtId="38" fontId="4" fillId="12" borderId="17" xfId="51" applyFont="1" applyFill="1" applyBorder="1" applyAlignment="1">
      <alignment horizontal="center" vertical="center" wrapText="1"/>
    </xf>
    <xf numFmtId="38" fontId="4" fillId="12" borderId="18" xfId="51" applyFont="1" applyFill="1" applyBorder="1" applyAlignment="1">
      <alignment horizontal="center" vertical="center" wrapText="1"/>
    </xf>
    <xf numFmtId="38" fontId="41" fillId="12" borderId="0" xfId="49" applyFont="1" applyFill="1" applyAlignment="1">
      <alignment vertical="center"/>
    </xf>
    <xf numFmtId="183" fontId="4" fillId="12" borderId="19" xfId="51" applyNumberFormat="1" applyFont="1" applyFill="1" applyBorder="1" applyAlignment="1">
      <alignment horizontal="right" vertical="center"/>
    </xf>
    <xf numFmtId="183" fontId="4" fillId="12" borderId="17" xfId="51" applyNumberFormat="1" applyFont="1" applyFill="1" applyBorder="1" applyAlignment="1">
      <alignment horizontal="right" vertical="center"/>
    </xf>
    <xf numFmtId="183" fontId="4" fillId="12" borderId="18" xfId="51" applyNumberFormat="1" applyFont="1" applyFill="1" applyBorder="1" applyAlignment="1">
      <alignment horizontal="right" vertical="center"/>
    </xf>
    <xf numFmtId="176" fontId="4" fillId="12" borderId="19" xfId="51" applyNumberFormat="1" applyFont="1" applyFill="1" applyBorder="1" applyAlignment="1">
      <alignment horizontal="right" vertical="center"/>
    </xf>
    <xf numFmtId="176" fontId="4" fillId="12" borderId="17" xfId="51" applyNumberFormat="1" applyFont="1" applyFill="1" applyBorder="1" applyAlignment="1">
      <alignment horizontal="right" vertical="center"/>
    </xf>
    <xf numFmtId="176" fontId="4" fillId="12" borderId="18" xfId="51" applyNumberFormat="1" applyFont="1" applyFill="1" applyBorder="1" applyAlignment="1">
      <alignment horizontal="right" vertical="center"/>
    </xf>
    <xf numFmtId="38" fontId="4" fillId="12" borderId="19" xfId="51" applyFont="1" applyFill="1" applyBorder="1" applyAlignment="1">
      <alignment horizontal="right" vertical="center"/>
    </xf>
    <xf numFmtId="38" fontId="4" fillId="12" borderId="20" xfId="51" applyFont="1" applyFill="1" applyBorder="1" applyAlignment="1">
      <alignment horizontal="right" vertical="center"/>
    </xf>
    <xf numFmtId="38" fontId="4" fillId="12" borderId="17" xfId="51" applyFont="1" applyFill="1" applyBorder="1" applyAlignment="1">
      <alignment horizontal="right" vertical="center"/>
    </xf>
    <xf numFmtId="38" fontId="4" fillId="12" borderId="28" xfId="51" applyFont="1" applyFill="1" applyBorder="1" applyAlignment="1">
      <alignment horizontal="right" vertical="center"/>
    </xf>
    <xf numFmtId="38" fontId="4" fillId="12" borderId="19" xfId="49" applyFont="1" applyFill="1" applyBorder="1" applyAlignment="1">
      <alignment horizontal="center" vertical="center"/>
    </xf>
    <xf numFmtId="38" fontId="4" fillId="12" borderId="17" xfId="49" applyFont="1" applyFill="1" applyBorder="1" applyAlignment="1">
      <alignment horizontal="right" vertical="center"/>
    </xf>
    <xf numFmtId="38" fontId="4" fillId="12" borderId="23" xfId="49" applyFont="1" applyFill="1" applyBorder="1" applyAlignment="1">
      <alignment horizontal="right" vertical="center"/>
    </xf>
    <xf numFmtId="38" fontId="4" fillId="12" borderId="17" xfId="49" applyFont="1" applyFill="1" applyBorder="1" applyAlignment="1">
      <alignment horizontal="center" vertical="center"/>
    </xf>
    <xf numFmtId="38" fontId="4" fillId="12" borderId="18" xfId="49" applyFont="1" applyFill="1" applyBorder="1" applyAlignment="1">
      <alignment horizontal="center" vertical="center"/>
    </xf>
    <xf numFmtId="38" fontId="4" fillId="12" borderId="18" xfId="49" applyFont="1" applyFill="1" applyBorder="1" applyAlignment="1">
      <alignment horizontal="right" vertical="center"/>
    </xf>
    <xf numFmtId="183" fontId="4" fillId="12" borderId="20" xfId="51" applyNumberFormat="1" applyFont="1" applyFill="1" applyBorder="1" applyAlignment="1">
      <alignment horizontal="center" vertical="center"/>
    </xf>
    <xf numFmtId="183" fontId="4" fillId="12" borderId="28" xfId="51" applyNumberFormat="1" applyFont="1" applyFill="1" applyBorder="1" applyAlignment="1">
      <alignment horizontal="center" vertical="center"/>
    </xf>
    <xf numFmtId="38" fontId="4" fillId="12" borderId="23" xfId="51" applyNumberFormat="1" applyFont="1" applyFill="1" applyBorder="1" applyAlignment="1">
      <alignment horizontal="right" vertical="center"/>
    </xf>
    <xf numFmtId="183" fontId="4" fillId="12" borderId="29" xfId="51" applyNumberFormat="1" applyFont="1" applyFill="1" applyBorder="1" applyAlignment="1">
      <alignment horizontal="center" vertical="center"/>
    </xf>
    <xf numFmtId="38" fontId="4" fillId="12" borderId="24" xfId="51" applyNumberFormat="1" applyFont="1" applyFill="1" applyBorder="1" applyAlignment="1">
      <alignment horizontal="right" vertical="center"/>
    </xf>
    <xf numFmtId="183" fontId="4" fillId="6" borderId="20" xfId="51" applyNumberFormat="1" applyFont="1" applyFill="1" applyBorder="1" applyAlignment="1">
      <alignment horizontal="center" vertical="center"/>
    </xf>
    <xf numFmtId="183" fontId="4" fillId="6" borderId="28" xfId="51" applyNumberFormat="1" applyFont="1" applyFill="1" applyBorder="1" applyAlignment="1">
      <alignment horizontal="center" vertical="center"/>
    </xf>
    <xf numFmtId="38" fontId="4" fillId="6" borderId="23" xfId="51" applyNumberFormat="1" applyFont="1" applyFill="1" applyBorder="1" applyAlignment="1">
      <alignment horizontal="right" vertical="center"/>
    </xf>
    <xf numFmtId="183" fontId="4" fillId="6" borderId="29" xfId="51" applyNumberFormat="1" applyFont="1" applyFill="1" applyBorder="1" applyAlignment="1">
      <alignment horizontal="center" vertical="center"/>
    </xf>
    <xf numFmtId="38" fontId="4" fillId="6" borderId="24" xfId="51" applyNumberFormat="1" applyFont="1" applyFill="1" applyBorder="1" applyAlignment="1">
      <alignment horizontal="right" vertical="center"/>
    </xf>
    <xf numFmtId="38" fontId="4" fillId="6" borderId="19" xfId="51" applyFont="1" applyFill="1" applyBorder="1" applyAlignment="1">
      <alignment horizontal="right" vertical="center"/>
    </xf>
    <xf numFmtId="38" fontId="4" fillId="6" borderId="20" xfId="51" applyFont="1" applyFill="1" applyBorder="1" applyAlignment="1">
      <alignment horizontal="right" vertical="center"/>
    </xf>
    <xf numFmtId="38" fontId="4" fillId="6" borderId="17" xfId="51" applyFont="1" applyFill="1" applyBorder="1" applyAlignment="1">
      <alignment horizontal="right" vertical="center"/>
    </xf>
    <xf numFmtId="38" fontId="4" fillId="6" borderId="28" xfId="51" applyFont="1" applyFill="1" applyBorder="1" applyAlignment="1">
      <alignment horizontal="right" vertical="center"/>
    </xf>
    <xf numFmtId="38" fontId="4" fillId="6" borderId="18" xfId="51" applyFont="1" applyFill="1" applyBorder="1" applyAlignment="1">
      <alignment horizontal="right" vertical="center"/>
    </xf>
    <xf numFmtId="38" fontId="4" fillId="6" borderId="29" xfId="51" applyFont="1" applyFill="1" applyBorder="1" applyAlignment="1">
      <alignment horizontal="right" vertical="center"/>
    </xf>
    <xf numFmtId="38" fontId="4" fillId="6" borderId="19" xfId="49" applyFont="1" applyFill="1" applyBorder="1" applyAlignment="1">
      <alignment horizontal="center" vertical="center"/>
    </xf>
    <xf numFmtId="38" fontId="4" fillId="6" borderId="19" xfId="49" applyFont="1" applyFill="1" applyBorder="1" applyAlignment="1">
      <alignment horizontal="right" vertical="center"/>
    </xf>
    <xf numFmtId="38" fontId="4" fillId="6" borderId="17" xfId="49" applyFont="1" applyFill="1" applyBorder="1" applyAlignment="1">
      <alignment horizontal="center" vertical="center"/>
    </xf>
    <xf numFmtId="38" fontId="4" fillId="6" borderId="17" xfId="49" applyFont="1" applyFill="1" applyBorder="1" applyAlignment="1">
      <alignment horizontal="right" vertical="center"/>
    </xf>
    <xf numFmtId="38" fontId="4" fillId="6" borderId="18" xfId="49" applyFont="1" applyFill="1" applyBorder="1" applyAlignment="1">
      <alignment horizontal="center" vertical="center"/>
    </xf>
    <xf numFmtId="38" fontId="4" fillId="6" borderId="18" xfId="49" applyFont="1" applyFill="1" applyBorder="1" applyAlignment="1">
      <alignment horizontal="right" vertical="center"/>
    </xf>
    <xf numFmtId="176" fontId="4" fillId="6" borderId="19" xfId="51" applyNumberFormat="1" applyFont="1" applyFill="1" applyBorder="1" applyAlignment="1">
      <alignment horizontal="right" vertical="center"/>
    </xf>
    <xf numFmtId="176" fontId="4" fillId="6" borderId="17" xfId="51" applyNumberFormat="1" applyFont="1" applyFill="1" applyBorder="1" applyAlignment="1">
      <alignment horizontal="right" vertical="center"/>
    </xf>
    <xf numFmtId="176" fontId="4" fillId="6" borderId="18" xfId="51" applyNumberFormat="1" applyFont="1" applyFill="1" applyBorder="1" applyAlignment="1">
      <alignment horizontal="right" vertical="center"/>
    </xf>
    <xf numFmtId="38" fontId="4" fillId="6" borderId="19" xfId="51" applyNumberFormat="1" applyFont="1" applyFill="1" applyBorder="1" applyAlignment="1">
      <alignment horizontal="center" vertical="center"/>
    </xf>
    <xf numFmtId="38" fontId="4" fillId="6" borderId="17" xfId="51" applyNumberFormat="1" applyFont="1" applyFill="1" applyBorder="1" applyAlignment="1">
      <alignment horizontal="center" vertical="center"/>
    </xf>
    <xf numFmtId="38" fontId="4" fillId="6" borderId="18" xfId="51" applyNumberFormat="1" applyFont="1" applyFill="1" applyBorder="1" applyAlignment="1">
      <alignment horizontal="center" vertical="center"/>
    </xf>
    <xf numFmtId="38" fontId="4" fillId="6" borderId="20" xfId="49" applyFont="1" applyFill="1" applyBorder="1" applyAlignment="1">
      <alignment horizontal="right" vertical="center"/>
    </xf>
    <xf numFmtId="183" fontId="4" fillId="6" borderId="19" xfId="51" applyNumberFormat="1" applyFont="1" applyFill="1" applyBorder="1" applyAlignment="1">
      <alignment horizontal="right" vertical="center"/>
    </xf>
    <xf numFmtId="38" fontId="4" fillId="6" borderId="22" xfId="49" applyFont="1" applyFill="1" applyBorder="1" applyAlignment="1">
      <alignment horizontal="right" vertical="center"/>
    </xf>
    <xf numFmtId="38" fontId="4" fillId="6" borderId="0" xfId="49" applyFont="1" applyFill="1" applyBorder="1" applyAlignment="1">
      <alignment horizontal="right" vertical="center"/>
    </xf>
    <xf numFmtId="183" fontId="4" fillId="6" borderId="17" xfId="51" applyNumberFormat="1" applyFont="1" applyFill="1" applyBorder="1" applyAlignment="1">
      <alignment horizontal="right" vertical="center"/>
    </xf>
    <xf numFmtId="38" fontId="4" fillId="6" borderId="23" xfId="49" applyFont="1" applyFill="1" applyBorder="1" applyAlignment="1">
      <alignment horizontal="right" vertical="center"/>
    </xf>
    <xf numFmtId="38" fontId="4" fillId="6" borderId="21" xfId="49" applyFont="1" applyFill="1" applyBorder="1" applyAlignment="1">
      <alignment horizontal="right" vertical="center"/>
    </xf>
    <xf numFmtId="183" fontId="4" fillId="6" borderId="18" xfId="51" applyNumberFormat="1" applyFont="1" applyFill="1" applyBorder="1" applyAlignment="1">
      <alignment horizontal="right" vertical="center"/>
    </xf>
    <xf numFmtId="38" fontId="4" fillId="6" borderId="24" xfId="49" applyFont="1" applyFill="1" applyBorder="1" applyAlignment="1">
      <alignment horizontal="right" vertical="center"/>
    </xf>
    <xf numFmtId="38" fontId="4" fillId="6" borderId="19" xfId="51" applyFont="1" applyFill="1" applyBorder="1" applyAlignment="1">
      <alignment horizontal="center" vertical="center" wrapText="1"/>
    </xf>
    <xf numFmtId="38" fontId="4" fillId="6" borderId="17" xfId="51" applyFont="1" applyFill="1" applyBorder="1" applyAlignment="1">
      <alignment horizontal="center" vertical="center" wrapText="1"/>
    </xf>
    <xf numFmtId="38" fontId="4" fillId="6" borderId="18" xfId="51" applyFont="1" applyFill="1" applyBorder="1" applyAlignment="1">
      <alignment horizontal="center" vertical="center" wrapText="1"/>
    </xf>
    <xf numFmtId="38" fontId="4" fillId="6" borderId="31" xfId="51" applyNumberFormat="1" applyFont="1" applyFill="1" applyBorder="1" applyAlignment="1">
      <alignment vertical="center"/>
    </xf>
    <xf numFmtId="38" fontId="4" fillId="6" borderId="10" xfId="49" applyFont="1" applyFill="1" applyBorder="1" applyAlignment="1">
      <alignment horizontal="right" vertical="center"/>
    </xf>
    <xf numFmtId="38" fontId="4" fillId="6" borderId="30" xfId="51" applyNumberFormat="1" applyFont="1" applyFill="1" applyBorder="1" applyAlignment="1">
      <alignment vertical="center"/>
    </xf>
    <xf numFmtId="38" fontId="4" fillId="6" borderId="10" xfId="51" applyFont="1" applyFill="1" applyBorder="1" applyAlignment="1">
      <alignment horizontal="right" vertical="center"/>
    </xf>
    <xf numFmtId="38" fontId="4" fillId="6" borderId="35" xfId="51" applyFont="1" applyFill="1" applyBorder="1" applyAlignment="1">
      <alignment horizontal="right" vertical="center"/>
    </xf>
    <xf numFmtId="38" fontId="4" fillId="6" borderId="36" xfId="51" applyFont="1" applyFill="1" applyBorder="1" applyAlignment="1">
      <alignment horizontal="right" vertical="center"/>
    </xf>
    <xf numFmtId="40" fontId="4" fillId="6" borderId="10" xfId="51" applyNumberFormat="1" applyFont="1" applyFill="1" applyBorder="1" applyAlignment="1">
      <alignment horizontal="right" vertical="center"/>
    </xf>
    <xf numFmtId="176" fontId="6" fillId="6" borderId="19" xfId="0" applyNumberFormat="1" applyFont="1" applyFill="1" applyBorder="1" applyAlignment="1">
      <alignment horizontal="center" vertical="center"/>
    </xf>
    <xf numFmtId="176" fontId="6" fillId="6" borderId="17" xfId="0" applyNumberFormat="1" applyFont="1" applyFill="1" applyBorder="1" applyAlignment="1">
      <alignment horizontal="center" vertical="center"/>
    </xf>
    <xf numFmtId="176" fontId="6" fillId="6" borderId="18" xfId="0" applyNumberFormat="1" applyFont="1" applyFill="1" applyBorder="1" applyAlignment="1">
      <alignment horizontal="center" vertical="center"/>
    </xf>
    <xf numFmtId="38" fontId="41" fillId="6" borderId="10" xfId="49" applyFont="1" applyFill="1" applyBorder="1" applyAlignment="1">
      <alignment vertical="center"/>
    </xf>
    <xf numFmtId="176" fontId="41" fillId="6" borderId="10" xfId="49" applyNumberFormat="1" applyFont="1" applyFill="1" applyBorder="1" applyAlignment="1">
      <alignment horizontal="right" vertical="center"/>
    </xf>
    <xf numFmtId="176" fontId="41" fillId="6" borderId="11" xfId="49" applyNumberFormat="1" applyFont="1" applyFill="1" applyBorder="1" applyAlignment="1">
      <alignment horizontal="right" vertical="center"/>
    </xf>
    <xf numFmtId="177" fontId="41" fillId="6" borderId="12" xfId="49" applyNumberFormat="1" applyFont="1" applyFill="1" applyBorder="1" applyAlignment="1">
      <alignment horizontal="right" vertical="center"/>
    </xf>
    <xf numFmtId="38" fontId="4" fillId="6" borderId="19" xfId="51" applyFont="1" applyFill="1" applyBorder="1" applyAlignment="1">
      <alignment horizontal="center" vertical="center"/>
    </xf>
    <xf numFmtId="38" fontId="4" fillId="6" borderId="17" xfId="51" applyFont="1" applyFill="1" applyBorder="1" applyAlignment="1">
      <alignment horizontal="center" vertical="center"/>
    </xf>
    <xf numFmtId="38" fontId="4" fillId="6" borderId="18" xfId="51" applyFont="1" applyFill="1" applyBorder="1" applyAlignment="1">
      <alignment horizontal="center" vertical="center"/>
    </xf>
    <xf numFmtId="38" fontId="4" fillId="12" borderId="19" xfId="51" applyFont="1" applyFill="1" applyBorder="1" applyAlignment="1">
      <alignment horizontal="center" vertical="center"/>
    </xf>
    <xf numFmtId="38" fontId="4" fillId="12" borderId="17" xfId="51" applyFont="1" applyFill="1" applyBorder="1" applyAlignment="1">
      <alignment horizontal="center" vertical="center"/>
    </xf>
    <xf numFmtId="38" fontId="4" fillId="12" borderId="18" xfId="51" applyFont="1" applyFill="1" applyBorder="1" applyAlignment="1">
      <alignment horizontal="center" vertical="center"/>
    </xf>
    <xf numFmtId="38" fontId="4" fillId="33" borderId="19" xfId="51" applyFont="1" applyFill="1" applyBorder="1" applyAlignment="1">
      <alignment horizontal="center" vertical="center"/>
    </xf>
    <xf numFmtId="38" fontId="4" fillId="33" borderId="17" xfId="51" applyFont="1" applyFill="1" applyBorder="1" applyAlignment="1">
      <alignment horizontal="center" vertical="center"/>
    </xf>
    <xf numFmtId="38" fontId="4" fillId="33" borderId="18" xfId="51" applyFont="1" applyFill="1" applyBorder="1" applyAlignment="1">
      <alignment horizontal="center" vertical="center"/>
    </xf>
    <xf numFmtId="0" fontId="41" fillId="0" borderId="18" xfId="0" applyFont="1" applyFill="1" applyBorder="1" applyAlignment="1">
      <alignment vertical="center"/>
    </xf>
    <xf numFmtId="49" fontId="4" fillId="0" borderId="17" xfId="51" applyNumberFormat="1" applyFont="1" applyFill="1" applyBorder="1" applyAlignment="1">
      <alignment horizontal="right" vertical="center"/>
    </xf>
    <xf numFmtId="38" fontId="4" fillId="34" borderId="0" xfId="51" applyFont="1" applyFill="1" applyAlignment="1">
      <alignment horizontal="right" vertical="center"/>
    </xf>
    <xf numFmtId="0" fontId="6" fillId="33" borderId="30" xfId="64" applyNumberFormat="1" applyFont="1" applyFill="1" applyBorder="1" applyAlignment="1">
      <alignment horizontal="center" vertical="center" wrapText="1"/>
      <protection/>
    </xf>
    <xf numFmtId="0" fontId="6" fillId="33" borderId="10" xfId="64" applyNumberFormat="1" applyFont="1" applyFill="1" applyBorder="1" applyAlignment="1">
      <alignment horizontal="center" vertical="center" wrapText="1"/>
      <protection/>
    </xf>
    <xf numFmtId="38" fontId="4" fillId="34" borderId="0" xfId="51" applyNumberFormat="1" applyFont="1" applyFill="1" applyAlignment="1">
      <alignment horizontal="right"/>
    </xf>
    <xf numFmtId="38" fontId="4" fillId="0" borderId="0" xfId="63" applyNumberFormat="1" applyFont="1" applyFill="1">
      <alignment vertical="center"/>
      <protection/>
    </xf>
    <xf numFmtId="191" fontId="4" fillId="0" borderId="19" xfId="51" applyNumberFormat="1" applyFont="1" applyFill="1" applyBorder="1" applyAlignment="1">
      <alignment horizontal="right" vertical="center"/>
    </xf>
    <xf numFmtId="191" fontId="4" fillId="0" borderId="17" xfId="51" applyNumberFormat="1" applyFont="1" applyFill="1" applyBorder="1" applyAlignment="1">
      <alignment horizontal="right" vertical="center"/>
    </xf>
    <xf numFmtId="191" fontId="4" fillId="0" borderId="18" xfId="51" applyNumberFormat="1" applyFont="1" applyFill="1" applyBorder="1" applyAlignment="1">
      <alignment horizontal="right" vertical="center"/>
    </xf>
    <xf numFmtId="191" fontId="4" fillId="33" borderId="19" xfId="51" applyNumberFormat="1" applyFont="1" applyFill="1" applyBorder="1" applyAlignment="1">
      <alignment horizontal="right" vertical="center"/>
    </xf>
    <xf numFmtId="191" fontId="4" fillId="33" borderId="17" xfId="51" applyNumberFormat="1" applyFont="1" applyFill="1" applyBorder="1" applyAlignment="1">
      <alignment horizontal="right" vertical="center"/>
    </xf>
    <xf numFmtId="191" fontId="4" fillId="33" borderId="18" xfId="51" applyNumberFormat="1" applyFont="1" applyFill="1" applyBorder="1" applyAlignment="1">
      <alignment horizontal="right" vertical="center"/>
    </xf>
    <xf numFmtId="191" fontId="4" fillId="0" borderId="10" xfId="51" applyNumberFormat="1" applyFont="1" applyFill="1" applyBorder="1" applyAlignment="1">
      <alignment horizontal="right" vertical="center"/>
    </xf>
    <xf numFmtId="191" fontId="4" fillId="33" borderId="10" xfId="51" applyNumberFormat="1" applyFont="1" applyFill="1" applyBorder="1" applyAlignment="1">
      <alignment horizontal="right" vertical="center"/>
    </xf>
    <xf numFmtId="191" fontId="4" fillId="0" borderId="22" xfId="51" applyNumberFormat="1" applyFont="1" applyFill="1" applyBorder="1" applyAlignment="1">
      <alignment horizontal="right" vertical="center"/>
    </xf>
    <xf numFmtId="191" fontId="4" fillId="0" borderId="23" xfId="51" applyNumberFormat="1" applyFont="1" applyFill="1" applyBorder="1" applyAlignment="1">
      <alignment horizontal="right" vertical="center"/>
    </xf>
    <xf numFmtId="191" fontId="4" fillId="0" borderId="24" xfId="51" applyNumberFormat="1" applyFont="1" applyFill="1" applyBorder="1" applyAlignment="1">
      <alignment horizontal="right" vertical="center"/>
    </xf>
    <xf numFmtId="191" fontId="4" fillId="28" borderId="10" xfId="49" applyNumberFormat="1" applyFont="1" applyFill="1" applyBorder="1" applyAlignment="1">
      <alignment horizontal="right" vertical="center"/>
    </xf>
    <xf numFmtId="191" fontId="4" fillId="0" borderId="25" xfId="49" applyNumberFormat="1" applyFont="1" applyFill="1" applyBorder="1" applyAlignment="1">
      <alignment horizontal="right" vertical="center"/>
    </xf>
    <xf numFmtId="191" fontId="4" fillId="0" borderId="26" xfId="49" applyNumberFormat="1" applyFont="1" applyFill="1" applyBorder="1" applyAlignment="1">
      <alignment horizontal="right" vertical="center"/>
    </xf>
    <xf numFmtId="191" fontId="4" fillId="0" borderId="27" xfId="49" applyNumberFormat="1" applyFont="1" applyFill="1" applyBorder="1" applyAlignment="1">
      <alignment horizontal="right" vertical="center"/>
    </xf>
    <xf numFmtId="191" fontId="41" fillId="0" borderId="0" xfId="0" applyNumberFormat="1" applyFont="1" applyAlignment="1">
      <alignment vertical="center"/>
    </xf>
    <xf numFmtId="191" fontId="41" fillId="0" borderId="17" xfId="0" applyNumberFormat="1" applyFont="1" applyBorder="1" applyAlignment="1">
      <alignment vertical="center"/>
    </xf>
    <xf numFmtId="191" fontId="41" fillId="0" borderId="29" xfId="0" applyNumberFormat="1" applyFont="1" applyBorder="1" applyAlignment="1">
      <alignment vertical="center"/>
    </xf>
    <xf numFmtId="191" fontId="41" fillId="0" borderId="18" xfId="0" applyNumberFormat="1" applyFont="1" applyBorder="1" applyAlignment="1">
      <alignment vertical="center"/>
    </xf>
    <xf numFmtId="191" fontId="41" fillId="0" borderId="29" xfId="0" applyNumberFormat="1" applyFont="1" applyBorder="1" applyAlignment="1">
      <alignment horizontal="right" vertical="center"/>
    </xf>
    <xf numFmtId="191" fontId="41" fillId="0" borderId="18" xfId="0" applyNumberFormat="1" applyFont="1" applyBorder="1" applyAlignment="1">
      <alignment horizontal="right" vertical="center"/>
    </xf>
    <xf numFmtId="191" fontId="41" fillId="0" borderId="0" xfId="0" applyNumberFormat="1" applyFont="1" applyAlignment="1">
      <alignment horizontal="right" vertical="center"/>
    </xf>
    <xf numFmtId="191" fontId="41" fillId="0" borderId="17" xfId="0" applyNumberFormat="1" applyFont="1" applyBorder="1" applyAlignment="1">
      <alignment horizontal="right" vertical="center"/>
    </xf>
    <xf numFmtId="191" fontId="4" fillId="0" borderId="19" xfId="49" applyNumberFormat="1" applyFont="1" applyFill="1" applyBorder="1" applyAlignment="1">
      <alignment horizontal="right" vertical="center"/>
    </xf>
    <xf numFmtId="191" fontId="4" fillId="0" borderId="17" xfId="49" applyNumberFormat="1" applyFont="1" applyFill="1" applyBorder="1" applyAlignment="1">
      <alignment horizontal="right" vertical="center"/>
    </xf>
    <xf numFmtId="191" fontId="4" fillId="0" borderId="18" xfId="49" applyNumberFormat="1" applyFont="1" applyFill="1" applyBorder="1" applyAlignment="1">
      <alignment horizontal="right" vertical="center"/>
    </xf>
    <xf numFmtId="176" fontId="41" fillId="33" borderId="11" xfId="49" applyNumberFormat="1" applyFont="1" applyFill="1" applyBorder="1" applyAlignment="1">
      <alignment horizontal="right" vertical="center"/>
    </xf>
    <xf numFmtId="40" fontId="42" fillId="0" borderId="16" xfId="49" applyNumberFormat="1" applyFont="1" applyFill="1" applyBorder="1" applyAlignment="1">
      <alignment horizontal="center" vertical="center" wrapText="1"/>
    </xf>
    <xf numFmtId="40" fontId="41" fillId="12" borderId="12" xfId="49" applyNumberFormat="1" applyFont="1" applyFill="1" applyBorder="1" applyAlignment="1">
      <alignment horizontal="right" vertical="center"/>
    </xf>
    <xf numFmtId="40" fontId="41" fillId="6" borderId="12" xfId="49" applyNumberFormat="1" applyFont="1" applyFill="1" applyBorder="1" applyAlignment="1">
      <alignment horizontal="right" vertical="center"/>
    </xf>
    <xf numFmtId="40" fontId="41" fillId="28" borderId="12" xfId="49" applyNumberFormat="1" applyFont="1" applyFill="1" applyBorder="1" applyAlignment="1">
      <alignment horizontal="right" vertical="center"/>
    </xf>
    <xf numFmtId="40" fontId="41" fillId="0" borderId="12" xfId="49" applyNumberFormat="1" applyFont="1" applyBorder="1" applyAlignment="1">
      <alignment horizontal="right" vertical="center"/>
    </xf>
    <xf numFmtId="40" fontId="42" fillId="0" borderId="0" xfId="0" applyNumberFormat="1" applyFont="1" applyAlignment="1">
      <alignment vertical="center"/>
    </xf>
    <xf numFmtId="40" fontId="42" fillId="0" borderId="0" xfId="0" applyNumberFormat="1" applyFont="1" applyAlignment="1">
      <alignment vertical="center"/>
    </xf>
    <xf numFmtId="40" fontId="41" fillId="0" borderId="0" xfId="0" applyNumberFormat="1" applyFont="1" applyAlignment="1">
      <alignment vertical="center"/>
    </xf>
    <xf numFmtId="38" fontId="42" fillId="0" borderId="10" xfId="49" applyFont="1" applyFill="1" applyBorder="1" applyAlignment="1">
      <alignment vertical="center"/>
    </xf>
    <xf numFmtId="38" fontId="41" fillId="0" borderId="10" xfId="49" applyFont="1" applyFill="1" applyBorder="1" applyAlignment="1">
      <alignment vertical="center"/>
    </xf>
    <xf numFmtId="38" fontId="42" fillId="0" borderId="10" xfId="49" applyFont="1" applyFill="1" applyBorder="1" applyAlignment="1">
      <alignment horizontal="center" vertical="center" wrapText="1"/>
    </xf>
    <xf numFmtId="38" fontId="42" fillId="0" borderId="10" xfId="49" applyFont="1" applyFill="1" applyBorder="1" applyAlignment="1">
      <alignment horizontal="center" vertical="center"/>
    </xf>
    <xf numFmtId="0" fontId="42" fillId="0" borderId="0" xfId="0" applyFont="1" applyAlignment="1">
      <alignment horizontal="left" vertical="center" shrinkToFit="1"/>
    </xf>
    <xf numFmtId="38" fontId="4" fillId="0" borderId="38" xfId="51" applyFont="1" applyFill="1" applyBorder="1" applyAlignment="1">
      <alignment horizontal="center" vertical="center"/>
    </xf>
    <xf numFmtId="38" fontId="4" fillId="0" borderId="39" xfId="51" applyFont="1" applyFill="1" applyBorder="1" applyAlignment="1">
      <alignment horizontal="center" vertical="center"/>
    </xf>
    <xf numFmtId="0" fontId="6" fillId="12" borderId="19" xfId="0" applyFont="1" applyFill="1" applyBorder="1" applyAlignment="1">
      <alignment horizontal="left" vertical="center"/>
    </xf>
    <xf numFmtId="0" fontId="6" fillId="12" borderId="17" xfId="0" applyFont="1" applyFill="1" applyBorder="1" applyAlignment="1">
      <alignment horizontal="left" vertical="center"/>
    </xf>
    <xf numFmtId="0" fontId="6" fillId="12" borderId="18" xfId="0" applyFont="1" applyFill="1" applyBorder="1" applyAlignment="1">
      <alignment horizontal="left" vertical="center"/>
    </xf>
    <xf numFmtId="0" fontId="6" fillId="6" borderId="19" xfId="0" applyFont="1" applyFill="1" applyBorder="1" applyAlignment="1">
      <alignment horizontal="left" vertical="center"/>
    </xf>
    <xf numFmtId="0" fontId="6" fillId="6" borderId="17" xfId="0" applyFont="1" applyFill="1" applyBorder="1" applyAlignment="1">
      <alignment horizontal="left" vertical="center"/>
    </xf>
    <xf numFmtId="0" fontId="6" fillId="6" borderId="18" xfId="0" applyFont="1" applyFill="1" applyBorder="1" applyAlignment="1">
      <alignment horizontal="left" vertical="center"/>
    </xf>
    <xf numFmtId="0" fontId="6" fillId="28" borderId="19" xfId="0" applyFont="1" applyFill="1" applyBorder="1" applyAlignment="1">
      <alignment horizontal="left" vertical="center"/>
    </xf>
    <xf numFmtId="0" fontId="6" fillId="28" borderId="17" xfId="0" applyFont="1" applyFill="1" applyBorder="1" applyAlignment="1">
      <alignment horizontal="left" vertical="center"/>
    </xf>
    <xf numFmtId="0" fontId="6" fillId="28" borderId="18" xfId="0" applyFont="1" applyFill="1" applyBorder="1" applyAlignment="1">
      <alignment horizontal="left" vertical="center"/>
    </xf>
    <xf numFmtId="38" fontId="4" fillId="0" borderId="20" xfId="51" applyFont="1" applyFill="1" applyBorder="1" applyAlignment="1">
      <alignment vertical="center" shrinkToFit="1"/>
    </xf>
    <xf numFmtId="38" fontId="4" fillId="0" borderId="28" xfId="51" applyFont="1" applyFill="1" applyBorder="1" applyAlignment="1">
      <alignment vertical="center" shrinkToFit="1"/>
    </xf>
    <xf numFmtId="38" fontId="4" fillId="0" borderId="29" xfId="51" applyFont="1" applyFill="1" applyBorder="1" applyAlignment="1">
      <alignment vertical="center" shrinkToFit="1"/>
    </xf>
    <xf numFmtId="38" fontId="4" fillId="0" borderId="19" xfId="51" applyFont="1" applyFill="1" applyBorder="1" applyAlignment="1">
      <alignment vertical="center" shrinkToFit="1"/>
    </xf>
    <xf numFmtId="38" fontId="4" fillId="0" borderId="17" xfId="51" applyFont="1" applyFill="1" applyBorder="1" applyAlignment="1">
      <alignment vertical="center" shrinkToFit="1"/>
    </xf>
    <xf numFmtId="38" fontId="4" fillId="0" borderId="18" xfId="51" applyFont="1" applyFill="1" applyBorder="1" applyAlignment="1">
      <alignment vertical="center" shrinkToFit="1"/>
    </xf>
    <xf numFmtId="38" fontId="4" fillId="0" borderId="30" xfId="51" applyFont="1" applyFill="1" applyBorder="1" applyAlignment="1">
      <alignment horizontal="center" vertical="center"/>
    </xf>
    <xf numFmtId="38" fontId="4" fillId="0" borderId="40" xfId="51" applyFont="1" applyFill="1" applyBorder="1" applyAlignment="1">
      <alignment horizontal="center" vertical="center"/>
    </xf>
    <xf numFmtId="38" fontId="4" fillId="0" borderId="31" xfId="51" applyFont="1" applyFill="1" applyBorder="1" applyAlignment="1">
      <alignment horizontal="center" vertical="center"/>
    </xf>
    <xf numFmtId="38" fontId="4" fillId="12" borderId="10" xfId="51" applyFont="1" applyFill="1" applyBorder="1" applyAlignment="1">
      <alignment horizontal="left" vertical="center" shrinkToFit="1"/>
    </xf>
    <xf numFmtId="38" fontId="4" fillId="6" borderId="10" xfId="51" applyFont="1" applyFill="1" applyBorder="1" applyAlignment="1">
      <alignment horizontal="left" vertical="center" shrinkToFit="1"/>
    </xf>
    <xf numFmtId="38" fontId="4" fillId="28" borderId="10" xfId="51" applyFont="1" applyFill="1" applyBorder="1" applyAlignment="1">
      <alignment horizontal="left" vertical="center" shrinkToFit="1"/>
    </xf>
    <xf numFmtId="38" fontId="4" fillId="0" borderId="10" xfId="51" applyFont="1" applyFill="1" applyBorder="1" applyAlignment="1">
      <alignment horizontal="center" vertical="center" wrapText="1"/>
    </xf>
    <xf numFmtId="38" fontId="4" fillId="0" borderId="19" xfId="51" applyFont="1" applyFill="1" applyBorder="1" applyAlignment="1">
      <alignment horizontal="center" vertical="center" wrapText="1"/>
    </xf>
    <xf numFmtId="38" fontId="4" fillId="0" borderId="18" xfId="51" applyFont="1" applyFill="1" applyBorder="1" applyAlignment="1">
      <alignment horizontal="center" vertical="center" wrapText="1"/>
    </xf>
    <xf numFmtId="40" fontId="4" fillId="0" borderId="19" xfId="51" applyNumberFormat="1" applyFont="1" applyFill="1" applyBorder="1" applyAlignment="1">
      <alignment horizontal="center" vertical="center" wrapText="1"/>
    </xf>
    <xf numFmtId="40" fontId="4" fillId="0" borderId="18" xfId="51" applyNumberFormat="1" applyFont="1" applyFill="1" applyBorder="1" applyAlignment="1">
      <alignment horizontal="center" vertical="center" wrapText="1"/>
    </xf>
    <xf numFmtId="38" fontId="6" fillId="0" borderId="0" xfId="43" applyNumberFormat="1" applyFont="1" applyFill="1" applyAlignment="1" applyProtection="1">
      <alignment horizontal="left" vertical="center" wrapText="1"/>
      <protection/>
    </xf>
    <xf numFmtId="38" fontId="6" fillId="0" borderId="0" xfId="51" applyFont="1" applyFill="1" applyBorder="1" applyAlignment="1">
      <alignment horizontal="left" vertical="center"/>
    </xf>
    <xf numFmtId="38" fontId="6" fillId="0" borderId="0" xfId="51" applyFont="1" applyFill="1" applyBorder="1" applyAlignment="1">
      <alignment horizontal="left" vertical="center" wrapText="1"/>
    </xf>
    <xf numFmtId="38" fontId="4" fillId="0" borderId="30" xfId="51" applyFont="1" applyFill="1" applyBorder="1" applyAlignment="1">
      <alignment horizontal="left" vertical="center" shrinkToFit="1"/>
    </xf>
    <xf numFmtId="38" fontId="4" fillId="0" borderId="31" xfId="51" applyFont="1" applyFill="1" applyBorder="1" applyAlignment="1">
      <alignment horizontal="left" vertical="center" shrinkToFit="1"/>
    </xf>
    <xf numFmtId="38" fontId="4" fillId="12" borderId="19" xfId="51" applyFont="1" applyFill="1" applyBorder="1" applyAlignment="1">
      <alignment horizontal="left" vertical="center" shrinkToFit="1"/>
    </xf>
    <xf numFmtId="38" fontId="4" fillId="12" borderId="17" xfId="51" applyFont="1" applyFill="1" applyBorder="1" applyAlignment="1">
      <alignment horizontal="left" vertical="center" shrinkToFit="1"/>
    </xf>
    <xf numFmtId="38" fontId="4" fillId="12" borderId="18" xfId="51" applyFont="1" applyFill="1" applyBorder="1" applyAlignment="1">
      <alignment horizontal="left" vertical="center" shrinkToFit="1"/>
    </xf>
    <xf numFmtId="38" fontId="4" fillId="6" borderId="19" xfId="51" applyFont="1" applyFill="1" applyBorder="1" applyAlignment="1">
      <alignment horizontal="left" vertical="center" shrinkToFit="1"/>
    </xf>
    <xf numFmtId="38" fontId="4" fillId="6" borderId="17" xfId="51" applyFont="1" applyFill="1" applyBorder="1" applyAlignment="1">
      <alignment horizontal="left" vertical="center" shrinkToFit="1"/>
    </xf>
    <xf numFmtId="38" fontId="4" fillId="6" borderId="18" xfId="51" applyFont="1" applyFill="1" applyBorder="1" applyAlignment="1">
      <alignment horizontal="left" vertical="center" shrinkToFit="1"/>
    </xf>
    <xf numFmtId="38" fontId="4" fillId="28" borderId="19" xfId="51" applyFont="1" applyFill="1" applyBorder="1" applyAlignment="1">
      <alignment horizontal="left" vertical="center" wrapText="1" shrinkToFit="1"/>
    </xf>
    <xf numFmtId="38" fontId="4" fillId="28" borderId="17" xfId="51" applyFont="1" applyFill="1" applyBorder="1" applyAlignment="1">
      <alignment horizontal="left" vertical="center" shrinkToFit="1"/>
    </xf>
    <xf numFmtId="38" fontId="4" fillId="28" borderId="18" xfId="51" applyFont="1" applyFill="1" applyBorder="1" applyAlignment="1">
      <alignment horizontal="left" vertical="center" shrinkToFit="1"/>
    </xf>
    <xf numFmtId="38" fontId="4" fillId="33" borderId="19" xfId="51" applyFont="1" applyFill="1" applyBorder="1" applyAlignment="1">
      <alignment vertical="center" shrinkToFit="1"/>
    </xf>
    <xf numFmtId="38" fontId="4" fillId="33" borderId="17" xfId="51" applyFont="1" applyFill="1" applyBorder="1" applyAlignment="1">
      <alignment vertical="center" shrinkToFit="1"/>
    </xf>
    <xf numFmtId="38" fontId="4" fillId="33" borderId="18" xfId="51" applyFont="1" applyFill="1" applyBorder="1" applyAlignment="1">
      <alignment vertical="center" shrinkToFit="1"/>
    </xf>
    <xf numFmtId="38" fontId="4" fillId="6" borderId="19" xfId="51" applyFont="1" applyFill="1" applyBorder="1" applyAlignment="1">
      <alignment horizontal="center" vertical="center"/>
    </xf>
    <xf numFmtId="38" fontId="4" fillId="6" borderId="17" xfId="51" applyFont="1" applyFill="1" applyBorder="1" applyAlignment="1">
      <alignment horizontal="center" vertical="center"/>
    </xf>
    <xf numFmtId="38" fontId="4" fillId="6" borderId="18" xfId="51" applyFont="1" applyFill="1" applyBorder="1" applyAlignment="1">
      <alignment horizontal="center" vertical="center"/>
    </xf>
    <xf numFmtId="38" fontId="4" fillId="12" borderId="19" xfId="51" applyFont="1" applyFill="1" applyBorder="1" applyAlignment="1">
      <alignment horizontal="center" vertical="center"/>
    </xf>
    <xf numFmtId="38" fontId="4" fillId="12" borderId="17" xfId="51" applyFont="1" applyFill="1" applyBorder="1" applyAlignment="1">
      <alignment horizontal="center" vertical="center"/>
    </xf>
    <xf numFmtId="38" fontId="4" fillId="12" borderId="18" xfId="51" applyFont="1" applyFill="1" applyBorder="1" applyAlignment="1">
      <alignment horizontal="center" vertical="center"/>
    </xf>
    <xf numFmtId="38" fontId="4" fillId="0" borderId="25" xfId="51" applyNumberFormat="1" applyFont="1" applyFill="1" applyBorder="1" applyAlignment="1">
      <alignment horizontal="center" vertical="center" wrapText="1"/>
    </xf>
    <xf numFmtId="38" fontId="4" fillId="0" borderId="26" xfId="51" applyNumberFormat="1" applyFont="1" applyFill="1" applyBorder="1" applyAlignment="1">
      <alignment horizontal="center" vertical="center" wrapText="1"/>
    </xf>
    <xf numFmtId="38" fontId="4" fillId="0" borderId="27" xfId="51" applyNumberFormat="1" applyFont="1" applyFill="1" applyBorder="1" applyAlignment="1">
      <alignment horizontal="center" vertical="center" wrapText="1"/>
    </xf>
    <xf numFmtId="38" fontId="4" fillId="28" borderId="10" xfId="51" applyFont="1" applyFill="1" applyBorder="1" applyAlignment="1">
      <alignment horizontal="center" vertical="center" wrapText="1"/>
    </xf>
    <xf numFmtId="38" fontId="4" fillId="28" borderId="10" xfId="51" applyFont="1" applyFill="1" applyBorder="1" applyAlignment="1">
      <alignment horizontal="center" vertical="center"/>
    </xf>
    <xf numFmtId="38" fontId="4" fillId="28" borderId="10" xfId="51" applyNumberFormat="1" applyFont="1" applyFill="1" applyBorder="1" applyAlignment="1">
      <alignment horizontal="center" vertical="center"/>
    </xf>
    <xf numFmtId="0" fontId="4" fillId="28" borderId="19" xfId="63" applyFont="1" applyFill="1" applyBorder="1" applyAlignment="1">
      <alignment horizontal="center" vertical="center"/>
      <protection/>
    </xf>
    <xf numFmtId="0" fontId="4" fillId="28" borderId="17" xfId="63" applyFont="1" applyFill="1" applyBorder="1" applyAlignment="1">
      <alignment horizontal="center" vertical="center"/>
      <protection/>
    </xf>
    <xf numFmtId="0" fontId="4" fillId="28" borderId="18" xfId="63" applyFont="1" applyFill="1" applyBorder="1" applyAlignment="1">
      <alignment horizontal="center" vertical="center"/>
      <protection/>
    </xf>
    <xf numFmtId="0" fontId="4" fillId="28" borderId="10" xfId="63" applyFont="1" applyFill="1" applyBorder="1" applyAlignment="1">
      <alignment horizontal="center" vertical="center"/>
      <protection/>
    </xf>
    <xf numFmtId="38" fontId="4" fillId="0" borderId="33" xfId="51" applyFont="1" applyFill="1" applyBorder="1" applyAlignment="1">
      <alignment horizontal="center" vertical="center"/>
    </xf>
    <xf numFmtId="38" fontId="4" fillId="0" borderId="22" xfId="51" applyFont="1" applyFill="1" applyBorder="1" applyAlignment="1">
      <alignment horizontal="center" vertical="center"/>
    </xf>
    <xf numFmtId="38" fontId="4" fillId="0" borderId="20" xfId="51" applyFont="1" applyFill="1" applyBorder="1" applyAlignment="1">
      <alignment horizontal="center" vertical="center"/>
    </xf>
    <xf numFmtId="38" fontId="4" fillId="0" borderId="41" xfId="51" applyFont="1" applyFill="1" applyBorder="1" applyAlignment="1">
      <alignment horizontal="center" vertical="center"/>
    </xf>
    <xf numFmtId="38" fontId="4" fillId="0" borderId="42" xfId="51" applyFont="1" applyFill="1" applyBorder="1" applyAlignment="1">
      <alignment horizontal="center" vertical="center"/>
    </xf>
    <xf numFmtId="38" fontId="4" fillId="0" borderId="43" xfId="51" applyFont="1" applyFill="1" applyBorder="1" applyAlignment="1">
      <alignment horizontal="center" vertical="center"/>
    </xf>
    <xf numFmtId="38" fontId="4" fillId="0" borderId="24" xfId="51" applyFont="1" applyFill="1" applyBorder="1" applyAlignment="1">
      <alignment horizontal="center" vertical="center"/>
    </xf>
    <xf numFmtId="38" fontId="4" fillId="0" borderId="21" xfId="51" applyFont="1" applyFill="1" applyBorder="1" applyAlignment="1">
      <alignment horizontal="center" vertical="center"/>
    </xf>
    <xf numFmtId="38" fontId="4" fillId="0" borderId="29" xfId="51" applyFont="1" applyFill="1" applyBorder="1" applyAlignment="1">
      <alignment horizontal="center" vertical="center"/>
    </xf>
    <xf numFmtId="183" fontId="4" fillId="12" borderId="19" xfId="51" applyNumberFormat="1" applyFont="1" applyFill="1" applyBorder="1" applyAlignment="1">
      <alignment vertical="center" shrinkToFit="1"/>
    </xf>
    <xf numFmtId="183" fontId="4" fillId="12" borderId="17" xfId="51" applyNumberFormat="1" applyFont="1" applyFill="1" applyBorder="1" applyAlignment="1">
      <alignment vertical="center" shrinkToFit="1"/>
    </xf>
    <xf numFmtId="183" fontId="4" fillId="12" borderId="18" xfId="51" applyNumberFormat="1" applyFont="1" applyFill="1" applyBorder="1" applyAlignment="1">
      <alignment vertical="center" shrinkToFit="1"/>
    </xf>
    <xf numFmtId="183" fontId="4" fillId="6" borderId="19" xfId="51" applyNumberFormat="1" applyFont="1" applyFill="1" applyBorder="1" applyAlignment="1">
      <alignment vertical="center" shrinkToFit="1"/>
    </xf>
    <xf numFmtId="183" fontId="4" fillId="6" borderId="17" xfId="51" applyNumberFormat="1" applyFont="1" applyFill="1" applyBorder="1" applyAlignment="1">
      <alignment vertical="center" shrinkToFit="1"/>
    </xf>
    <xf numFmtId="183" fontId="4" fillId="6" borderId="18" xfId="51" applyNumberFormat="1" applyFont="1" applyFill="1" applyBorder="1" applyAlignment="1">
      <alignment vertical="center" shrinkToFit="1"/>
    </xf>
    <xf numFmtId="38" fontId="4" fillId="0" borderId="19" xfId="51" applyFont="1" applyFill="1" applyBorder="1" applyAlignment="1">
      <alignment horizontal="left" vertical="center" shrinkToFit="1"/>
    </xf>
    <xf numFmtId="38" fontId="4" fillId="0" borderId="17" xfId="51" applyFont="1" applyFill="1" applyBorder="1" applyAlignment="1">
      <alignment horizontal="left" vertical="center" shrinkToFit="1"/>
    </xf>
    <xf numFmtId="38" fontId="4" fillId="0" borderId="18" xfId="51" applyFont="1" applyFill="1" applyBorder="1" applyAlignment="1">
      <alignment horizontal="left" vertical="center" shrinkToFit="1"/>
    </xf>
    <xf numFmtId="38" fontId="4" fillId="33" borderId="19" xfId="51" applyFont="1" applyFill="1" applyBorder="1" applyAlignment="1">
      <alignment horizontal="center" vertical="center"/>
    </xf>
    <xf numFmtId="38" fontId="4" fillId="33" borderId="17" xfId="51" applyFont="1" applyFill="1" applyBorder="1" applyAlignment="1">
      <alignment horizontal="center" vertical="center"/>
    </xf>
    <xf numFmtId="38" fontId="4" fillId="33" borderId="18" xfId="51" applyFont="1" applyFill="1" applyBorder="1" applyAlignment="1">
      <alignment horizontal="center" vertical="center"/>
    </xf>
    <xf numFmtId="38" fontId="4" fillId="0" borderId="19" xfId="51" applyFont="1" applyFill="1" applyBorder="1" applyAlignment="1">
      <alignment horizontal="center" vertical="center"/>
    </xf>
    <xf numFmtId="38" fontId="4" fillId="0" borderId="17" xfId="51" applyFont="1" applyFill="1" applyBorder="1" applyAlignment="1">
      <alignment horizontal="center" vertical="center"/>
    </xf>
    <xf numFmtId="38" fontId="4" fillId="0" borderId="18" xfId="51" applyFont="1" applyFill="1" applyBorder="1" applyAlignment="1">
      <alignment horizontal="center" vertical="center"/>
    </xf>
    <xf numFmtId="38" fontId="4" fillId="28" borderId="19" xfId="51" applyFont="1" applyFill="1" applyBorder="1" applyAlignment="1">
      <alignment vertical="center" wrapText="1" shrinkToFit="1"/>
    </xf>
    <xf numFmtId="38" fontId="4" fillId="28" borderId="17" xfId="51" applyFont="1" applyFill="1" applyBorder="1" applyAlignment="1">
      <alignment vertical="center" shrinkToFit="1"/>
    </xf>
    <xf numFmtId="38" fontId="4" fillId="28" borderId="18" xfId="51" applyFont="1" applyFill="1" applyBorder="1" applyAlignment="1">
      <alignment vertical="center" shrinkToFit="1"/>
    </xf>
    <xf numFmtId="38" fontId="6" fillId="0" borderId="19" xfId="51" applyFont="1" applyFill="1" applyBorder="1" applyAlignment="1">
      <alignment horizontal="center" vertical="center" wrapText="1"/>
    </xf>
    <xf numFmtId="38" fontId="6" fillId="0" borderId="18" xfId="51" applyFont="1" applyFill="1" applyBorder="1" applyAlignment="1">
      <alignment horizontal="center" vertical="center" wrapText="1"/>
    </xf>
    <xf numFmtId="183" fontId="4" fillId="12" borderId="10" xfId="51" applyNumberFormat="1" applyFont="1" applyFill="1" applyBorder="1" applyAlignment="1">
      <alignment vertical="center"/>
    </xf>
    <xf numFmtId="183" fontId="4" fillId="6" borderId="10" xfId="51" applyNumberFormat="1" applyFont="1" applyFill="1" applyBorder="1" applyAlignment="1">
      <alignment vertical="center"/>
    </xf>
    <xf numFmtId="38" fontId="4" fillId="28" borderId="19" xfId="51" applyFont="1" applyFill="1" applyBorder="1" applyAlignment="1">
      <alignment horizontal="left" vertical="center" wrapText="1"/>
    </xf>
    <xf numFmtId="38" fontId="4" fillId="28" borderId="17" xfId="51" applyFont="1" applyFill="1" applyBorder="1" applyAlignment="1">
      <alignment horizontal="left" vertical="center"/>
    </xf>
    <xf numFmtId="38" fontId="4" fillId="28" borderId="18" xfId="51" applyFont="1" applyFill="1" applyBorder="1" applyAlignment="1">
      <alignment horizontal="left" vertical="center"/>
    </xf>
    <xf numFmtId="38" fontId="4" fillId="0" borderId="19" xfId="51" applyFont="1" applyFill="1" applyBorder="1" applyAlignment="1">
      <alignment horizontal="left" vertical="center"/>
    </xf>
    <xf numFmtId="38" fontId="4" fillId="0" borderId="17" xfId="51" applyFont="1" applyFill="1" applyBorder="1" applyAlignment="1">
      <alignment horizontal="left" vertical="center"/>
    </xf>
    <xf numFmtId="38" fontId="4" fillId="0" borderId="18" xfId="51" applyFont="1" applyFill="1" applyBorder="1" applyAlignment="1">
      <alignment horizontal="left" vertical="center"/>
    </xf>
    <xf numFmtId="0" fontId="6" fillId="0" borderId="22" xfId="64" applyNumberFormat="1" applyFont="1" applyFill="1" applyBorder="1" applyAlignment="1">
      <alignment horizontal="center" vertical="center" wrapText="1"/>
      <protection/>
    </xf>
    <xf numFmtId="0" fontId="6" fillId="0" borderId="24" xfId="64" applyNumberFormat="1" applyFont="1" applyFill="1" applyBorder="1" applyAlignment="1">
      <alignment horizontal="center" vertical="center" wrapText="1"/>
      <protection/>
    </xf>
    <xf numFmtId="183" fontId="4" fillId="12" borderId="17" xfId="51" applyNumberFormat="1" applyFont="1" applyFill="1" applyBorder="1" applyAlignment="1">
      <alignment vertical="center"/>
    </xf>
    <xf numFmtId="183" fontId="4" fillId="12" borderId="18" xfId="51" applyNumberFormat="1" applyFont="1" applyFill="1" applyBorder="1" applyAlignment="1">
      <alignment vertical="center"/>
    </xf>
    <xf numFmtId="183" fontId="4" fillId="6" borderId="19" xfId="51" applyNumberFormat="1" applyFont="1" applyFill="1" applyBorder="1" applyAlignment="1">
      <alignment vertical="center"/>
    </xf>
    <xf numFmtId="183" fontId="4" fillId="6" borderId="17" xfId="51" applyNumberFormat="1" applyFont="1" applyFill="1" applyBorder="1" applyAlignment="1">
      <alignment vertical="center"/>
    </xf>
    <xf numFmtId="183" fontId="4" fillId="6" borderId="18" xfId="51" applyNumberFormat="1" applyFont="1" applyFill="1" applyBorder="1" applyAlignment="1">
      <alignment vertical="center"/>
    </xf>
    <xf numFmtId="38" fontId="4" fillId="0" borderId="19" xfId="51" applyFont="1" applyFill="1" applyBorder="1" applyAlignment="1">
      <alignment horizontal="left" vertical="center"/>
    </xf>
    <xf numFmtId="38" fontId="4" fillId="0" borderId="17" xfId="51" applyFont="1" applyFill="1" applyBorder="1" applyAlignment="1">
      <alignment horizontal="left" vertical="center"/>
    </xf>
    <xf numFmtId="38" fontId="4" fillId="0" borderId="18" xfId="51" applyFont="1" applyFill="1" applyBorder="1" applyAlignment="1">
      <alignment horizontal="left" vertical="center"/>
    </xf>
    <xf numFmtId="0" fontId="6" fillId="0" borderId="10" xfId="64" applyNumberFormat="1" applyFont="1" applyFill="1" applyBorder="1" applyAlignment="1">
      <alignment horizontal="center" vertical="center"/>
      <protection/>
    </xf>
    <xf numFmtId="38" fontId="4" fillId="12" borderId="19" xfId="49" applyFont="1" applyFill="1" applyBorder="1" applyAlignment="1">
      <alignment vertical="center" shrinkToFit="1"/>
    </xf>
    <xf numFmtId="38" fontId="4" fillId="12" borderId="17" xfId="49" applyFont="1" applyFill="1" applyBorder="1" applyAlignment="1">
      <alignment vertical="center" shrinkToFit="1"/>
    </xf>
    <xf numFmtId="38" fontId="4" fillId="12" borderId="18" xfId="49" applyFont="1" applyFill="1" applyBorder="1" applyAlignment="1">
      <alignment vertical="center" shrinkToFit="1"/>
    </xf>
    <xf numFmtId="38" fontId="4" fillId="6" borderId="19" xfId="49" applyFont="1" applyFill="1" applyBorder="1" applyAlignment="1">
      <alignment vertical="center" shrinkToFit="1"/>
    </xf>
    <xf numFmtId="38" fontId="4" fillId="6" borderId="17" xfId="49" applyFont="1" applyFill="1" applyBorder="1" applyAlignment="1">
      <alignment vertical="center" shrinkToFit="1"/>
    </xf>
    <xf numFmtId="38" fontId="4" fillId="6" borderId="18" xfId="49" applyFont="1" applyFill="1" applyBorder="1" applyAlignment="1">
      <alignment vertical="center" shrinkToFit="1"/>
    </xf>
    <xf numFmtId="38" fontId="4" fillId="28" borderId="19" xfId="49" applyFont="1" applyFill="1" applyBorder="1" applyAlignment="1">
      <alignment horizontal="left" vertical="center" wrapText="1" shrinkToFit="1"/>
    </xf>
    <xf numFmtId="38" fontId="4" fillId="28" borderId="17" xfId="49" applyFont="1" applyFill="1" applyBorder="1" applyAlignment="1">
      <alignment horizontal="left" vertical="center" shrinkToFit="1"/>
    </xf>
    <xf numFmtId="38" fontId="4" fillId="28" borderId="18" xfId="49" applyFont="1" applyFill="1" applyBorder="1" applyAlignment="1">
      <alignment horizontal="left" vertical="center" shrinkToFit="1"/>
    </xf>
    <xf numFmtId="38" fontId="4" fillId="0" borderId="19" xfId="49" applyFont="1" applyFill="1" applyBorder="1" applyAlignment="1">
      <alignment horizontal="left" vertical="center" shrinkToFit="1"/>
    </xf>
    <xf numFmtId="38" fontId="4" fillId="0" borderId="17" xfId="49" applyFont="1" applyFill="1" applyBorder="1" applyAlignment="1">
      <alignment horizontal="left" vertical="center" shrinkToFit="1"/>
    </xf>
    <xf numFmtId="38" fontId="4" fillId="0" borderId="18" xfId="49" applyFont="1" applyFill="1" applyBorder="1" applyAlignment="1">
      <alignment horizontal="left" vertical="center" shrinkToFit="1"/>
    </xf>
    <xf numFmtId="183" fontId="4" fillId="0" borderId="30" xfId="51" applyNumberFormat="1" applyFont="1" applyFill="1" applyBorder="1" applyAlignment="1">
      <alignment horizontal="center" vertical="center"/>
    </xf>
    <xf numFmtId="183" fontId="4" fillId="0" borderId="31" xfId="51" applyNumberFormat="1" applyFont="1" applyFill="1" applyBorder="1" applyAlignment="1">
      <alignment horizontal="center" vertical="center"/>
    </xf>
    <xf numFmtId="0" fontId="4" fillId="0" borderId="19" xfId="64" applyNumberFormat="1" applyFont="1" applyFill="1" applyBorder="1" applyAlignment="1">
      <alignment horizontal="center" vertical="center"/>
      <protection/>
    </xf>
    <xf numFmtId="0" fontId="4" fillId="0" borderId="18" xfId="64" applyNumberFormat="1" applyFont="1" applyFill="1" applyBorder="1" applyAlignment="1">
      <alignment horizontal="center" vertical="center"/>
      <protection/>
    </xf>
    <xf numFmtId="38" fontId="4" fillId="33" borderId="19" xfId="51" applyFont="1" applyFill="1" applyBorder="1" applyAlignment="1">
      <alignment horizontal="left" vertical="center" shrinkToFit="1"/>
    </xf>
    <xf numFmtId="38" fontId="4" fillId="33" borderId="17" xfId="51" applyFont="1" applyFill="1" applyBorder="1" applyAlignment="1">
      <alignment horizontal="left" vertical="center" shrinkToFit="1"/>
    </xf>
    <xf numFmtId="38" fontId="4" fillId="33" borderId="18" xfId="51" applyFont="1" applyFill="1" applyBorder="1" applyAlignment="1">
      <alignment horizontal="left" vertical="center" shrinkToFit="1"/>
    </xf>
    <xf numFmtId="38" fontId="4" fillId="33" borderId="19" xfId="51" applyFont="1" applyFill="1" applyBorder="1" applyAlignment="1" applyProtection="1">
      <alignment horizontal="left" vertical="center" wrapText="1"/>
      <protection/>
    </xf>
    <xf numFmtId="38" fontId="4" fillId="33" borderId="17" xfId="51" applyFont="1" applyFill="1" applyBorder="1" applyAlignment="1" applyProtection="1">
      <alignment horizontal="left" vertical="center" wrapText="1"/>
      <protection/>
    </xf>
    <xf numFmtId="38" fontId="4" fillId="33" borderId="18" xfId="51" applyFont="1" applyFill="1" applyBorder="1" applyAlignment="1" applyProtection="1">
      <alignment horizontal="left" vertical="center" wrapText="1"/>
      <protection/>
    </xf>
    <xf numFmtId="38" fontId="4" fillId="0" borderId="19" xfId="51" applyFont="1" applyFill="1" applyBorder="1" applyAlignment="1" applyProtection="1">
      <alignment horizontal="left" vertical="center" wrapText="1"/>
      <protection/>
    </xf>
    <xf numFmtId="38" fontId="4" fillId="0" borderId="17" xfId="51" applyFont="1" applyFill="1" applyBorder="1" applyAlignment="1" applyProtection="1">
      <alignment horizontal="left" vertical="center" wrapText="1"/>
      <protection/>
    </xf>
    <xf numFmtId="38" fontId="4" fillId="0" borderId="18" xfId="51" applyFont="1" applyFill="1" applyBorder="1" applyAlignment="1" applyProtection="1">
      <alignment horizontal="left" vertical="center" wrapText="1"/>
      <protection/>
    </xf>
    <xf numFmtId="38" fontId="4" fillId="0" borderId="17" xfId="5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_０３八雲"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62450\01%20&#32113;&#35336;\13%20&#24773;&#22577;&#24180;&#22577;\H27%20&#24773;&#22577;&#24180;&#22577;\03%20&#20316;&#25104;\27_4_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⑳改正案一覧"/>
      <sheetName val="4"/>
      <sheetName val="5"/>
      <sheetName val="6"/>
      <sheetName val="7-1"/>
      <sheetName val="7-2"/>
      <sheetName val="8"/>
      <sheetName val="9"/>
      <sheetName val="10"/>
      <sheetName val="11"/>
      <sheetName val="12-1"/>
      <sheetName val="12-2"/>
      <sheetName val="12-3"/>
      <sheetName val="13"/>
      <sheetName val="14-1"/>
      <sheetName val="14-2"/>
      <sheetName val="14-3"/>
      <sheetName val="14-4"/>
      <sheetName val="15"/>
      <sheetName val="16"/>
      <sheetName val="17"/>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hlw.go.jp/toukai/saikin/hw/jinkou/tokusyu/hoken04/5.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36"/>
  <sheetViews>
    <sheetView view="pageBreakPreview" zoomScaleSheetLayoutView="100" zoomScalePageLayoutView="0" workbookViewId="0" topLeftCell="A1">
      <pane xSplit="1" ySplit="4" topLeftCell="B18" activePane="bottomRight" state="frozen"/>
      <selection pane="topLeft" activeCell="A1" sqref="A1"/>
      <selection pane="topRight" activeCell="A1" sqref="A1"/>
      <selection pane="bottomLeft" activeCell="A1" sqref="A1"/>
      <selection pane="bottomRight" activeCell="A26" sqref="A26"/>
    </sheetView>
  </sheetViews>
  <sheetFormatPr defaultColWidth="9.00390625" defaultRowHeight="15"/>
  <cols>
    <col min="1" max="1" width="12.140625" style="1" customWidth="1"/>
    <col min="2" max="2" width="11.7109375" style="1" customWidth="1"/>
    <col min="3" max="3" width="9.8515625" style="1" bestFit="1" customWidth="1"/>
    <col min="4" max="4" width="4.8515625" style="1" bestFit="1" customWidth="1"/>
    <col min="5" max="5" width="9.8515625" style="1" bestFit="1" customWidth="1"/>
    <col min="6" max="6" width="5.28125" style="1" bestFit="1" customWidth="1"/>
    <col min="7" max="7" width="10.7109375" style="1" bestFit="1" customWidth="1"/>
    <col min="8" max="8" width="7.57421875" style="1" customWidth="1"/>
    <col min="9" max="9" width="7.28125" style="1" bestFit="1" customWidth="1"/>
    <col min="10" max="10" width="6.28125" style="1" bestFit="1" customWidth="1"/>
    <col min="11" max="11" width="7.140625" style="1" customWidth="1"/>
    <col min="12" max="12" width="5.28125" style="1" bestFit="1" customWidth="1"/>
    <col min="13" max="13" width="7.140625" style="1" customWidth="1"/>
    <col min="14" max="14" width="5.28125" style="1" bestFit="1" customWidth="1"/>
    <col min="15" max="15" width="7.140625" style="1" customWidth="1"/>
    <col min="16" max="16" width="5.28125" style="1" bestFit="1" customWidth="1"/>
    <col min="17" max="17" width="7.140625" style="1" customWidth="1"/>
    <col min="18" max="18" width="5.28125" style="1" bestFit="1" customWidth="1"/>
    <col min="19" max="19" width="7.140625" style="1" customWidth="1"/>
    <col min="20" max="20" width="5.28125" style="1" bestFit="1" customWidth="1"/>
    <col min="21" max="21" width="7.28125" style="1" bestFit="1" customWidth="1"/>
    <col min="22" max="22" width="5.8515625" style="1" bestFit="1" customWidth="1"/>
    <col min="23" max="23" width="7.28125" style="1" bestFit="1" customWidth="1"/>
    <col min="24" max="24" width="5.8515625" style="1" bestFit="1" customWidth="1"/>
    <col min="25" max="25" width="7.28125" style="1" bestFit="1" customWidth="1"/>
    <col min="26" max="26" width="5.28125" style="1" bestFit="1" customWidth="1"/>
    <col min="27" max="27" width="8.28125" style="1" bestFit="1" customWidth="1"/>
    <col min="28" max="28" width="4.8515625" style="1" bestFit="1" customWidth="1"/>
    <col min="29" max="29" width="8.28125" style="1" bestFit="1" customWidth="1"/>
    <col min="30" max="30" width="5.00390625" style="481" customWidth="1"/>
    <col min="31" max="16384" width="9.00390625" style="1" customWidth="1"/>
  </cols>
  <sheetData>
    <row r="1" spans="1:30" ht="12.75">
      <c r="A1" s="1" t="s">
        <v>28</v>
      </c>
      <c r="AD1" s="30" t="s">
        <v>328</v>
      </c>
    </row>
    <row r="2" spans="1:30" s="10" customFormat="1" ht="33" customHeight="1">
      <c r="A2" s="482"/>
      <c r="B2" s="484" t="s">
        <v>337</v>
      </c>
      <c r="C2" s="485" t="s">
        <v>40</v>
      </c>
      <c r="D2" s="483"/>
      <c r="E2" s="485" t="s">
        <v>41</v>
      </c>
      <c r="F2" s="483"/>
      <c r="G2" s="485" t="s">
        <v>29</v>
      </c>
      <c r="H2" s="483"/>
      <c r="I2" s="485" t="s">
        <v>30</v>
      </c>
      <c r="J2" s="483"/>
      <c r="K2" s="485" t="s">
        <v>0</v>
      </c>
      <c r="L2" s="483"/>
      <c r="M2" s="485" t="s">
        <v>1</v>
      </c>
      <c r="N2" s="483"/>
      <c r="O2" s="485" t="s">
        <v>31</v>
      </c>
      <c r="P2" s="485"/>
      <c r="Q2" s="485"/>
      <c r="R2" s="485"/>
      <c r="S2" s="485"/>
      <c r="T2" s="485"/>
      <c r="U2" s="485" t="s">
        <v>32</v>
      </c>
      <c r="V2" s="485"/>
      <c r="W2" s="485"/>
      <c r="X2" s="485"/>
      <c r="Y2" s="485"/>
      <c r="Z2" s="485"/>
      <c r="AA2" s="485" t="s">
        <v>33</v>
      </c>
      <c r="AB2" s="483"/>
      <c r="AC2" s="485" t="s">
        <v>34</v>
      </c>
      <c r="AD2" s="483"/>
    </row>
    <row r="3" spans="1:30" s="10" customFormat="1" ht="33" customHeight="1">
      <c r="A3" s="483"/>
      <c r="B3" s="483"/>
      <c r="C3" s="483"/>
      <c r="D3" s="483"/>
      <c r="E3" s="483"/>
      <c r="F3" s="483"/>
      <c r="G3" s="483"/>
      <c r="H3" s="483"/>
      <c r="I3" s="483"/>
      <c r="J3" s="483"/>
      <c r="K3" s="483"/>
      <c r="L3" s="483"/>
      <c r="M3" s="483"/>
      <c r="N3" s="483"/>
      <c r="O3" s="485" t="s">
        <v>35</v>
      </c>
      <c r="P3" s="485"/>
      <c r="Q3" s="484" t="s">
        <v>59</v>
      </c>
      <c r="R3" s="485"/>
      <c r="S3" s="484" t="s">
        <v>60</v>
      </c>
      <c r="T3" s="484"/>
      <c r="U3" s="485" t="s">
        <v>35</v>
      </c>
      <c r="V3" s="485"/>
      <c r="W3" s="485" t="s">
        <v>3</v>
      </c>
      <c r="X3" s="485"/>
      <c r="Y3" s="485" t="s">
        <v>4</v>
      </c>
      <c r="Z3" s="485"/>
      <c r="AA3" s="483"/>
      <c r="AB3" s="483"/>
      <c r="AC3" s="483"/>
      <c r="AD3" s="483"/>
    </row>
    <row r="4" spans="1:30" s="10" customFormat="1" ht="33" customHeight="1">
      <c r="A4" s="483"/>
      <c r="B4" s="483"/>
      <c r="C4" s="11" t="s">
        <v>5</v>
      </c>
      <c r="D4" s="12" t="s">
        <v>42</v>
      </c>
      <c r="E4" s="13" t="s">
        <v>5</v>
      </c>
      <c r="F4" s="14" t="s">
        <v>61</v>
      </c>
      <c r="G4" s="13" t="s">
        <v>5</v>
      </c>
      <c r="H4" s="14" t="s">
        <v>42</v>
      </c>
      <c r="I4" s="13" t="s">
        <v>5</v>
      </c>
      <c r="J4" s="14" t="s">
        <v>36</v>
      </c>
      <c r="K4" s="13" t="s">
        <v>5</v>
      </c>
      <c r="L4" s="14" t="s">
        <v>36</v>
      </c>
      <c r="M4" s="13" t="s">
        <v>5</v>
      </c>
      <c r="N4" s="14" t="s">
        <v>36</v>
      </c>
      <c r="O4" s="13" t="s">
        <v>5</v>
      </c>
      <c r="P4" s="14" t="s">
        <v>43</v>
      </c>
      <c r="Q4" s="13" t="s">
        <v>5</v>
      </c>
      <c r="R4" s="14" t="s">
        <v>62</v>
      </c>
      <c r="S4" s="13" t="s">
        <v>5</v>
      </c>
      <c r="T4" s="14" t="s">
        <v>63</v>
      </c>
      <c r="U4" s="13" t="s">
        <v>5</v>
      </c>
      <c r="V4" s="14" t="s">
        <v>62</v>
      </c>
      <c r="W4" s="13" t="s">
        <v>5</v>
      </c>
      <c r="X4" s="14" t="s">
        <v>62</v>
      </c>
      <c r="Y4" s="13" t="s">
        <v>5</v>
      </c>
      <c r="Z4" s="14" t="s">
        <v>62</v>
      </c>
      <c r="AA4" s="13" t="s">
        <v>5</v>
      </c>
      <c r="AB4" s="14" t="s">
        <v>64</v>
      </c>
      <c r="AC4" s="13" t="s">
        <v>5</v>
      </c>
      <c r="AD4" s="474" t="s">
        <v>64</v>
      </c>
    </row>
    <row r="5" spans="1:30" s="10" customFormat="1" ht="16.5" customHeight="1">
      <c r="A5" s="336" t="s">
        <v>6</v>
      </c>
      <c r="B5" s="337">
        <v>125020000</v>
      </c>
      <c r="C5" s="338">
        <v>977242</v>
      </c>
      <c r="D5" s="339">
        <f>IF(C5="-","-",ROUND((C5/$B5)*1000,2))</f>
        <v>7.82</v>
      </c>
      <c r="E5" s="338">
        <v>1308158</v>
      </c>
      <c r="F5" s="339">
        <f>IF(E5="-","-",ROUND((E5/$B5)*1000,2))</f>
        <v>10.46</v>
      </c>
      <c r="G5" s="338">
        <f>C5-E5</f>
        <v>-330916</v>
      </c>
      <c r="H5" s="339">
        <f aca="true" t="shared" si="0" ref="H5:H26">IF(G5="-","-",ROUND((G5/$B5)*1000,2))</f>
        <v>-2.65</v>
      </c>
      <c r="I5" s="338">
        <v>92102</v>
      </c>
      <c r="J5" s="339">
        <f>IF(I5="-","-",ROUND((I5/$C5)*1000,2))</f>
        <v>94.25</v>
      </c>
      <c r="K5" s="338">
        <v>1929</v>
      </c>
      <c r="L5" s="339">
        <f>IF(K5="-","-",ROUND((K5/$C5)*1000,2))</f>
        <v>1.97</v>
      </c>
      <c r="M5" s="338">
        <v>875</v>
      </c>
      <c r="N5" s="339">
        <f aca="true" t="shared" si="1" ref="N5:N26">IF(M5="-","-",ROUND((M5/$C5)*1000,2))</f>
        <v>0.9</v>
      </c>
      <c r="O5" s="338">
        <v>3518</v>
      </c>
      <c r="P5" s="339">
        <f>IF(O5="-","-",ROUND(((O5/SUM($C5,$U5))*1000),2))</f>
        <v>3.52</v>
      </c>
      <c r="Q5" s="338">
        <v>2841</v>
      </c>
      <c r="R5" s="339">
        <f>IF(Q5="-","-",ROUND(((Q5/SUM($C5,$U5))*1000),2))</f>
        <v>2.85</v>
      </c>
      <c r="S5" s="338">
        <v>677</v>
      </c>
      <c r="T5" s="339">
        <f>IF(S5="-","-",(S5/$C5)*1000)</f>
        <v>0.6927659678974093</v>
      </c>
      <c r="U5" s="338">
        <f>IF(SUM(W5,Y5)=0,"-",SUM(W5,Y5))</f>
        <v>20941</v>
      </c>
      <c r="V5" s="339">
        <f aca="true" t="shared" si="2" ref="V5:V26">IF(U5="-","-",(U5/SUM($C5,$U5))*1000)</f>
        <v>20.979119059330806</v>
      </c>
      <c r="W5" s="338">
        <v>10070</v>
      </c>
      <c r="X5" s="339">
        <f aca="true" t="shared" si="3" ref="X5:X26">IF(W5="-","-",(W5/SUM($C5,$U5))*1000)</f>
        <v>10.088330496512162</v>
      </c>
      <c r="Y5" s="338">
        <v>10871</v>
      </c>
      <c r="Z5" s="339">
        <f aca="true" t="shared" si="4" ref="Z5:Z26">IF(Y5="-","-",(Y5/SUM($C5,$U5))*1000)</f>
        <v>10.89078856281864</v>
      </c>
      <c r="AA5" s="338">
        <v>620707</v>
      </c>
      <c r="AB5" s="339">
        <f>IF(AA5="-","-",(AA5/$B5)*1000)</f>
        <v>4.964861622140457</v>
      </c>
      <c r="AC5" s="338">
        <v>216856</v>
      </c>
      <c r="AD5" s="475">
        <f aca="true" t="shared" si="5" ref="AD5:AD26">IF(AC5="-","-",(AC5/$B5)*1000)</f>
        <v>1.734570468725004</v>
      </c>
    </row>
    <row r="6" spans="1:30" s="10" customFormat="1" ht="16.5" customHeight="1">
      <c r="A6" s="427" t="s">
        <v>7</v>
      </c>
      <c r="B6" s="428">
        <v>5327000</v>
      </c>
      <c r="C6" s="429">
        <v>35129</v>
      </c>
      <c r="D6" s="430">
        <v>6.594518490707715</v>
      </c>
      <c r="E6" s="429">
        <v>61920</v>
      </c>
      <c r="F6" s="430">
        <v>11.623803266378825</v>
      </c>
      <c r="G6" s="429">
        <v>-26791</v>
      </c>
      <c r="H6" s="430">
        <v>-5.029284775671109</v>
      </c>
      <c r="I6" s="429">
        <v>3233</v>
      </c>
      <c r="J6" s="430">
        <v>92.03222408836005</v>
      </c>
      <c r="K6" s="429">
        <v>76</v>
      </c>
      <c r="L6" s="430">
        <v>2.163454695550685</v>
      </c>
      <c r="M6" s="429">
        <v>33</v>
      </c>
      <c r="N6" s="430">
        <v>0.9393948020154289</v>
      </c>
      <c r="O6" s="429">
        <v>117</v>
      </c>
      <c r="P6" s="430">
        <v>3.2367831355299193</v>
      </c>
      <c r="Q6" s="429">
        <v>89</v>
      </c>
      <c r="R6" s="430">
        <v>2.5251092322533055</v>
      </c>
      <c r="S6" s="429">
        <v>28</v>
      </c>
      <c r="T6" s="430">
        <v>0.7970622562555154</v>
      </c>
      <c r="U6" s="429">
        <v>901</v>
      </c>
      <c r="V6" s="430">
        <v>24.9259966248928</v>
      </c>
      <c r="W6" s="429">
        <v>345</v>
      </c>
      <c r="X6" s="430">
        <v>9.544360527844635</v>
      </c>
      <c r="Y6" s="429">
        <v>556</v>
      </c>
      <c r="Z6" s="430">
        <v>15.381636097048165</v>
      </c>
      <c r="AA6" s="429">
        <v>24640</v>
      </c>
      <c r="AB6" s="430">
        <v>4.625492772667543</v>
      </c>
      <c r="AC6" s="429">
        <v>10477</v>
      </c>
      <c r="AD6" s="476">
        <v>1.9667730429885486</v>
      </c>
    </row>
    <row r="7" spans="1:30" ht="16.5" customHeight="1">
      <c r="A7" s="15" t="s">
        <v>37</v>
      </c>
      <c r="B7" s="16">
        <f>SUM(B8:B26)</f>
        <v>341010</v>
      </c>
      <c r="C7" s="16">
        <f>SUM(C8:C26)</f>
        <v>2460</v>
      </c>
      <c r="D7" s="17">
        <f aca="true" t="shared" si="6" ref="D7:F26">IF(C7="-","-",ROUND((C7/$B7)*1000,2))</f>
        <v>7.21</v>
      </c>
      <c r="E7" s="16">
        <f>SUM(E8:E26)</f>
        <v>3862</v>
      </c>
      <c r="F7" s="17">
        <f t="shared" si="6"/>
        <v>11.33</v>
      </c>
      <c r="G7" s="16">
        <f aca="true" t="shared" si="7" ref="G7:G26">C7-E7</f>
        <v>-1402</v>
      </c>
      <c r="H7" s="17">
        <f t="shared" si="0"/>
        <v>-4.11</v>
      </c>
      <c r="I7" s="16">
        <f>SUM(I8:I26)</f>
        <v>217</v>
      </c>
      <c r="J7" s="17">
        <f>IF(I7="-","-",ROUND((I7/$C7)*1000,2))</f>
        <v>88.21</v>
      </c>
      <c r="K7" s="16">
        <f>SUM(K8:K26)</f>
        <v>6</v>
      </c>
      <c r="L7" s="17">
        <f aca="true" t="shared" si="8" ref="J7:L26">IF(K7="-","-",ROUND((K7/$C7)*1000,2))</f>
        <v>2.44</v>
      </c>
      <c r="M7" s="16">
        <f>SUM(M8:M26)</f>
        <v>2</v>
      </c>
      <c r="N7" s="17">
        <f t="shared" si="1"/>
        <v>0.81</v>
      </c>
      <c r="O7" s="16">
        <f>SUM(O8:O26)</f>
        <v>5</v>
      </c>
      <c r="P7" s="17">
        <f aca="true" t="shared" si="9" ref="P7:R26">IF(O7="-","-",ROUND(((O7/SUM($C7,$U7))*1000),2))</f>
        <v>1.99</v>
      </c>
      <c r="Q7" s="16">
        <f>SUM(Q8:Q26)</f>
        <v>3</v>
      </c>
      <c r="R7" s="17">
        <f t="shared" si="9"/>
        <v>1.19</v>
      </c>
      <c r="S7" s="16">
        <f>SUM(S8:S26)</f>
        <v>2</v>
      </c>
      <c r="T7" s="17">
        <f aca="true" t="shared" si="10" ref="T7:T26">IF(S7="-","-",(S7/$C7)*1000)</f>
        <v>0.8130081300813008</v>
      </c>
      <c r="U7" s="16">
        <f>SUM(U8:U26)</f>
        <v>53</v>
      </c>
      <c r="V7" s="17">
        <f t="shared" si="2"/>
        <v>21.09033028253084</v>
      </c>
      <c r="W7" s="16">
        <f>SUM(W8:W26)</f>
        <v>26</v>
      </c>
      <c r="X7" s="17">
        <f t="shared" si="3"/>
        <v>10.346199761241545</v>
      </c>
      <c r="Y7" s="16">
        <f>SUM(Y8:Y26)</f>
        <v>27</v>
      </c>
      <c r="Z7" s="17">
        <f t="shared" si="4"/>
        <v>10.744130521289296</v>
      </c>
      <c r="AA7" s="16">
        <f>SUM(AA8:AA26)</f>
        <v>1541</v>
      </c>
      <c r="AB7" s="17">
        <f aca="true" t="shared" si="11" ref="AB7:AB26">IF(AA7="-","-",(AA7/$B7)*1000)</f>
        <v>4.518929063663822</v>
      </c>
      <c r="AC7" s="16">
        <f>SUM(AC8:AC26)</f>
        <v>645</v>
      </c>
      <c r="AD7" s="477">
        <f t="shared" si="5"/>
        <v>1.8914401337204187</v>
      </c>
    </row>
    <row r="8" spans="1:30" ht="16.5" customHeight="1">
      <c r="A8" s="2" t="s">
        <v>8</v>
      </c>
      <c r="B8" s="3">
        <v>168810</v>
      </c>
      <c r="C8" s="473">
        <v>1314</v>
      </c>
      <c r="D8" s="5">
        <f t="shared" si="6"/>
        <v>7.78</v>
      </c>
      <c r="E8" s="473">
        <v>1783</v>
      </c>
      <c r="F8" s="5">
        <f t="shared" si="6"/>
        <v>10.56</v>
      </c>
      <c r="G8" s="4">
        <f t="shared" si="7"/>
        <v>-469</v>
      </c>
      <c r="H8" s="5">
        <f t="shared" si="0"/>
        <v>-2.78</v>
      </c>
      <c r="I8" s="473">
        <v>128</v>
      </c>
      <c r="J8" s="5">
        <f t="shared" si="8"/>
        <v>97.41</v>
      </c>
      <c r="K8" s="4">
        <v>5</v>
      </c>
      <c r="L8" s="5">
        <f t="shared" si="8"/>
        <v>3.81</v>
      </c>
      <c r="M8" s="4">
        <v>2</v>
      </c>
      <c r="N8" s="5">
        <f t="shared" si="1"/>
        <v>1.52</v>
      </c>
      <c r="O8" s="4">
        <v>4</v>
      </c>
      <c r="P8" s="5">
        <f t="shared" si="9"/>
        <v>2.97</v>
      </c>
      <c r="Q8" s="4">
        <v>2</v>
      </c>
      <c r="R8" s="5">
        <f t="shared" si="9"/>
        <v>1.49</v>
      </c>
      <c r="S8" s="4">
        <v>2</v>
      </c>
      <c r="T8" s="6">
        <f t="shared" si="10"/>
        <v>1.5220700152207</v>
      </c>
      <c r="U8" s="4">
        <f>IF(SUM(W8,Y8)=0,"-",SUM(W8,Y8))</f>
        <v>32</v>
      </c>
      <c r="V8" s="6">
        <f t="shared" si="2"/>
        <v>23.7741456166419</v>
      </c>
      <c r="W8" s="4">
        <v>13</v>
      </c>
      <c r="X8" s="6">
        <f t="shared" si="3"/>
        <v>9.658246656760774</v>
      </c>
      <c r="Y8" s="4">
        <v>19</v>
      </c>
      <c r="Z8" s="6">
        <f t="shared" si="4"/>
        <v>14.115898959881129</v>
      </c>
      <c r="AA8" s="4">
        <v>930</v>
      </c>
      <c r="AB8" s="6">
        <f t="shared" si="11"/>
        <v>5.509152301403945</v>
      </c>
      <c r="AC8" s="4">
        <v>363</v>
      </c>
      <c r="AD8" s="478">
        <f t="shared" si="5"/>
        <v>2.1503465434512172</v>
      </c>
    </row>
    <row r="9" spans="1:30" ht="16.5" customHeight="1">
      <c r="A9" s="2" t="s">
        <v>10</v>
      </c>
      <c r="B9" s="3">
        <v>44570</v>
      </c>
      <c r="C9" s="4">
        <v>306</v>
      </c>
      <c r="D9" s="5">
        <f t="shared" si="6"/>
        <v>6.87</v>
      </c>
      <c r="E9" s="4">
        <v>442</v>
      </c>
      <c r="F9" s="5">
        <f t="shared" si="6"/>
        <v>9.92</v>
      </c>
      <c r="G9" s="4">
        <f t="shared" si="7"/>
        <v>-136</v>
      </c>
      <c r="H9" s="5">
        <f t="shared" si="0"/>
        <v>-3.05</v>
      </c>
      <c r="I9" s="4">
        <v>29</v>
      </c>
      <c r="J9" s="5">
        <f t="shared" si="8"/>
        <v>94.77</v>
      </c>
      <c r="K9" s="4" t="s">
        <v>9</v>
      </c>
      <c r="L9" s="5" t="str">
        <f t="shared" si="8"/>
        <v>-</v>
      </c>
      <c r="M9" s="4" t="s">
        <v>9</v>
      </c>
      <c r="N9" s="5" t="str">
        <f t="shared" si="1"/>
        <v>-</v>
      </c>
      <c r="O9" s="4" t="s">
        <v>9</v>
      </c>
      <c r="P9" s="5" t="str">
        <f t="shared" si="9"/>
        <v>-</v>
      </c>
      <c r="Q9" s="4" t="s">
        <v>9</v>
      </c>
      <c r="R9" s="5" t="str">
        <f t="shared" si="9"/>
        <v>-</v>
      </c>
      <c r="S9" s="4" t="s">
        <v>9</v>
      </c>
      <c r="T9" s="6" t="str">
        <f t="shared" si="10"/>
        <v>-</v>
      </c>
      <c r="U9" s="4">
        <f aca="true" t="shared" si="12" ref="U9:U26">IF(SUM(W9,Y9)=0,"-",SUM(W9,Y9))</f>
        <v>7</v>
      </c>
      <c r="V9" s="6">
        <f t="shared" si="2"/>
        <v>22.364217252396166</v>
      </c>
      <c r="W9" s="4">
        <v>2</v>
      </c>
      <c r="X9" s="6">
        <f t="shared" si="3"/>
        <v>6.3897763578274756</v>
      </c>
      <c r="Y9" s="4">
        <v>5</v>
      </c>
      <c r="Z9" s="6">
        <f t="shared" si="4"/>
        <v>15.974440894568689</v>
      </c>
      <c r="AA9" s="4">
        <v>165</v>
      </c>
      <c r="AB9" s="6">
        <f t="shared" si="11"/>
        <v>3.7020417321067987</v>
      </c>
      <c r="AC9" s="4">
        <v>88</v>
      </c>
      <c r="AD9" s="478">
        <f t="shared" si="5"/>
        <v>1.9744222571236258</v>
      </c>
    </row>
    <row r="10" spans="1:30" ht="16.5" customHeight="1">
      <c r="A10" s="2" t="s">
        <v>11</v>
      </c>
      <c r="B10" s="3">
        <v>5990</v>
      </c>
      <c r="C10" s="4">
        <v>36</v>
      </c>
      <c r="D10" s="5">
        <f t="shared" si="6"/>
        <v>6.01</v>
      </c>
      <c r="E10" s="4">
        <v>101</v>
      </c>
      <c r="F10" s="5">
        <f t="shared" si="6"/>
        <v>16.86</v>
      </c>
      <c r="G10" s="4">
        <f t="shared" si="7"/>
        <v>-65</v>
      </c>
      <c r="H10" s="5">
        <f t="shared" si="0"/>
        <v>-10.85</v>
      </c>
      <c r="I10" s="4" t="s">
        <v>9</v>
      </c>
      <c r="J10" s="5" t="str">
        <f t="shared" si="8"/>
        <v>-</v>
      </c>
      <c r="K10" s="4" t="s">
        <v>9</v>
      </c>
      <c r="L10" s="5" t="str">
        <f t="shared" si="8"/>
        <v>-</v>
      </c>
      <c r="M10" s="4" t="s">
        <v>9</v>
      </c>
      <c r="N10" s="5" t="str">
        <f t="shared" si="1"/>
        <v>-</v>
      </c>
      <c r="O10" s="4" t="s">
        <v>9</v>
      </c>
      <c r="P10" s="5" t="str">
        <f t="shared" si="9"/>
        <v>-</v>
      </c>
      <c r="Q10" s="4" t="s">
        <v>9</v>
      </c>
      <c r="R10" s="5" t="str">
        <f t="shared" si="9"/>
        <v>-</v>
      </c>
      <c r="S10" s="4" t="s">
        <v>9</v>
      </c>
      <c r="T10" s="6" t="str">
        <f t="shared" si="10"/>
        <v>-</v>
      </c>
      <c r="U10" s="4" t="str">
        <f t="shared" si="12"/>
        <v>-</v>
      </c>
      <c r="V10" s="6" t="str">
        <f t="shared" si="2"/>
        <v>-</v>
      </c>
      <c r="W10" s="4" t="s">
        <v>9</v>
      </c>
      <c r="X10" s="6" t="str">
        <f t="shared" si="3"/>
        <v>-</v>
      </c>
      <c r="Y10" s="4" t="s">
        <v>9</v>
      </c>
      <c r="Z10" s="6" t="str">
        <f t="shared" si="4"/>
        <v>-</v>
      </c>
      <c r="AA10" s="4">
        <v>21</v>
      </c>
      <c r="AB10" s="6">
        <f t="shared" si="11"/>
        <v>3.5058430717863107</v>
      </c>
      <c r="AC10" s="4">
        <v>11</v>
      </c>
      <c r="AD10" s="478">
        <f t="shared" si="5"/>
        <v>1.8363939899833055</v>
      </c>
    </row>
    <row r="11" spans="1:30" ht="16.5" customHeight="1">
      <c r="A11" s="2" t="s">
        <v>12</v>
      </c>
      <c r="B11" s="3">
        <v>4740</v>
      </c>
      <c r="C11" s="4">
        <v>35</v>
      </c>
      <c r="D11" s="5">
        <f t="shared" si="6"/>
        <v>7.38</v>
      </c>
      <c r="E11" s="4">
        <v>73</v>
      </c>
      <c r="F11" s="5">
        <f t="shared" si="6"/>
        <v>15.4</v>
      </c>
      <c r="G11" s="4">
        <f t="shared" si="7"/>
        <v>-38</v>
      </c>
      <c r="H11" s="5">
        <f t="shared" si="0"/>
        <v>-8.02</v>
      </c>
      <c r="I11" s="4">
        <v>2</v>
      </c>
      <c r="J11" s="5">
        <f t="shared" si="8"/>
        <v>57.14</v>
      </c>
      <c r="K11" s="4" t="s">
        <v>9</v>
      </c>
      <c r="L11" s="5" t="str">
        <f t="shared" si="8"/>
        <v>-</v>
      </c>
      <c r="M11" s="4" t="s">
        <v>9</v>
      </c>
      <c r="N11" s="5" t="str">
        <f t="shared" si="1"/>
        <v>-</v>
      </c>
      <c r="O11" s="4" t="s">
        <v>9</v>
      </c>
      <c r="P11" s="5" t="str">
        <f t="shared" si="9"/>
        <v>-</v>
      </c>
      <c r="Q11" s="4" t="s">
        <v>9</v>
      </c>
      <c r="R11" s="5" t="str">
        <f t="shared" si="9"/>
        <v>-</v>
      </c>
      <c r="S11" s="4" t="s">
        <v>9</v>
      </c>
      <c r="T11" s="6" t="str">
        <f t="shared" si="10"/>
        <v>-</v>
      </c>
      <c r="U11" s="4">
        <f t="shared" si="12"/>
        <v>2</v>
      </c>
      <c r="V11" s="6">
        <f t="shared" si="2"/>
        <v>54.054054054054056</v>
      </c>
      <c r="W11" s="4">
        <v>2</v>
      </c>
      <c r="X11" s="6">
        <f t="shared" si="3"/>
        <v>54.054054054054056</v>
      </c>
      <c r="Y11" s="4" t="s">
        <v>9</v>
      </c>
      <c r="Z11" s="6" t="str">
        <f t="shared" si="4"/>
        <v>-</v>
      </c>
      <c r="AA11" s="4">
        <v>22</v>
      </c>
      <c r="AB11" s="6">
        <f t="shared" si="11"/>
        <v>4.641350210970464</v>
      </c>
      <c r="AC11" s="4">
        <v>8</v>
      </c>
      <c r="AD11" s="478">
        <f t="shared" si="5"/>
        <v>1.6877637130801688</v>
      </c>
    </row>
    <row r="12" spans="1:30" ht="16.5" customHeight="1">
      <c r="A12" s="2" t="s">
        <v>13</v>
      </c>
      <c r="B12" s="3">
        <v>5480</v>
      </c>
      <c r="C12" s="4">
        <v>49</v>
      </c>
      <c r="D12" s="5">
        <f t="shared" si="6"/>
        <v>8.94</v>
      </c>
      <c r="E12" s="4">
        <v>65</v>
      </c>
      <c r="F12" s="5">
        <f t="shared" si="6"/>
        <v>11.86</v>
      </c>
      <c r="G12" s="4">
        <f t="shared" si="7"/>
        <v>-16</v>
      </c>
      <c r="H12" s="5">
        <f t="shared" si="0"/>
        <v>-2.92</v>
      </c>
      <c r="I12" s="4">
        <v>3</v>
      </c>
      <c r="J12" s="5">
        <f t="shared" si="8"/>
        <v>61.22</v>
      </c>
      <c r="K12" s="4" t="s">
        <v>9</v>
      </c>
      <c r="L12" s="5" t="str">
        <f t="shared" si="8"/>
        <v>-</v>
      </c>
      <c r="M12" s="4" t="s">
        <v>9</v>
      </c>
      <c r="N12" s="5" t="str">
        <f t="shared" si="1"/>
        <v>-</v>
      </c>
      <c r="O12" s="4" t="s">
        <v>9</v>
      </c>
      <c r="P12" s="5" t="str">
        <f t="shared" si="9"/>
        <v>-</v>
      </c>
      <c r="Q12" s="4" t="s">
        <v>9</v>
      </c>
      <c r="R12" s="5" t="str">
        <f t="shared" si="9"/>
        <v>-</v>
      </c>
      <c r="S12" s="4" t="s">
        <v>9</v>
      </c>
      <c r="T12" s="6" t="str">
        <f t="shared" si="10"/>
        <v>-</v>
      </c>
      <c r="U12" s="4">
        <f t="shared" si="12"/>
        <v>1</v>
      </c>
      <c r="V12" s="6">
        <f t="shared" si="2"/>
        <v>20</v>
      </c>
      <c r="W12" s="4" t="s">
        <v>9</v>
      </c>
      <c r="X12" s="6" t="str">
        <f t="shared" si="3"/>
        <v>-</v>
      </c>
      <c r="Y12" s="4">
        <v>1</v>
      </c>
      <c r="Z12" s="6">
        <f t="shared" si="4"/>
        <v>20</v>
      </c>
      <c r="AA12" s="4">
        <v>25</v>
      </c>
      <c r="AB12" s="6">
        <f t="shared" si="11"/>
        <v>4.562043795620437</v>
      </c>
      <c r="AC12" s="4">
        <v>12</v>
      </c>
      <c r="AD12" s="478">
        <f t="shared" si="5"/>
        <v>2.18978102189781</v>
      </c>
    </row>
    <row r="13" spans="1:30" ht="16.5" customHeight="1">
      <c r="A13" s="2" t="s">
        <v>14</v>
      </c>
      <c r="B13" s="3">
        <v>6190</v>
      </c>
      <c r="C13" s="4">
        <v>40</v>
      </c>
      <c r="D13" s="5">
        <f t="shared" si="6"/>
        <v>6.46</v>
      </c>
      <c r="E13" s="4">
        <v>119</v>
      </c>
      <c r="F13" s="5">
        <f t="shared" si="6"/>
        <v>19.22</v>
      </c>
      <c r="G13" s="4">
        <f t="shared" si="7"/>
        <v>-79</v>
      </c>
      <c r="H13" s="5">
        <f t="shared" si="0"/>
        <v>-12.76</v>
      </c>
      <c r="I13" s="4">
        <v>2</v>
      </c>
      <c r="J13" s="5">
        <f t="shared" si="8"/>
        <v>50</v>
      </c>
      <c r="K13" s="4" t="s">
        <v>9</v>
      </c>
      <c r="L13" s="5" t="str">
        <f t="shared" si="8"/>
        <v>-</v>
      </c>
      <c r="M13" s="4" t="s">
        <v>9</v>
      </c>
      <c r="N13" s="5" t="str">
        <f t="shared" si="1"/>
        <v>-</v>
      </c>
      <c r="O13" s="4" t="s">
        <v>9</v>
      </c>
      <c r="P13" s="5" t="str">
        <f t="shared" si="9"/>
        <v>-</v>
      </c>
      <c r="Q13" s="4" t="s">
        <v>9</v>
      </c>
      <c r="R13" s="5" t="str">
        <f t="shared" si="9"/>
        <v>-</v>
      </c>
      <c r="S13" s="4" t="s">
        <v>9</v>
      </c>
      <c r="T13" s="6" t="str">
        <f t="shared" si="10"/>
        <v>-</v>
      </c>
      <c r="U13" s="4" t="str">
        <f t="shared" si="12"/>
        <v>-</v>
      </c>
      <c r="V13" s="6" t="str">
        <f t="shared" si="2"/>
        <v>-</v>
      </c>
      <c r="W13" s="4" t="s">
        <v>9</v>
      </c>
      <c r="X13" s="6" t="str">
        <f t="shared" si="3"/>
        <v>-</v>
      </c>
      <c r="Y13" s="4" t="s">
        <v>9</v>
      </c>
      <c r="Z13" s="6" t="str">
        <f t="shared" si="4"/>
        <v>-</v>
      </c>
      <c r="AA13" s="4">
        <v>18</v>
      </c>
      <c r="AB13" s="6">
        <f t="shared" si="11"/>
        <v>2.907915993537965</v>
      </c>
      <c r="AC13" s="4">
        <v>9</v>
      </c>
      <c r="AD13" s="478">
        <f t="shared" si="5"/>
        <v>1.4539579967689824</v>
      </c>
    </row>
    <row r="14" spans="1:30" ht="16.5" customHeight="1">
      <c r="A14" s="2" t="s">
        <v>15</v>
      </c>
      <c r="B14" s="3">
        <v>9460</v>
      </c>
      <c r="C14" s="4">
        <v>51</v>
      </c>
      <c r="D14" s="5">
        <f t="shared" si="6"/>
        <v>5.39</v>
      </c>
      <c r="E14" s="4">
        <v>115</v>
      </c>
      <c r="F14" s="5">
        <f t="shared" si="6"/>
        <v>12.16</v>
      </c>
      <c r="G14" s="4">
        <f t="shared" si="7"/>
        <v>-64</v>
      </c>
      <c r="H14" s="5">
        <f t="shared" si="0"/>
        <v>-6.77</v>
      </c>
      <c r="I14" s="4">
        <v>1</v>
      </c>
      <c r="J14" s="5">
        <f t="shared" si="8"/>
        <v>19.61</v>
      </c>
      <c r="K14" s="4" t="s">
        <v>9</v>
      </c>
      <c r="L14" s="5" t="str">
        <f t="shared" si="8"/>
        <v>-</v>
      </c>
      <c r="M14" s="4" t="s">
        <v>9</v>
      </c>
      <c r="N14" s="5" t="str">
        <f t="shared" si="1"/>
        <v>-</v>
      </c>
      <c r="O14" s="4" t="s">
        <v>9</v>
      </c>
      <c r="P14" s="5" t="str">
        <f t="shared" si="9"/>
        <v>-</v>
      </c>
      <c r="Q14" s="4" t="s">
        <v>9</v>
      </c>
      <c r="R14" s="5" t="str">
        <f t="shared" si="9"/>
        <v>-</v>
      </c>
      <c r="S14" s="4" t="s">
        <v>9</v>
      </c>
      <c r="T14" s="6" t="str">
        <f t="shared" si="10"/>
        <v>-</v>
      </c>
      <c r="U14" s="4">
        <f t="shared" si="12"/>
        <v>2</v>
      </c>
      <c r="V14" s="6">
        <f t="shared" si="2"/>
        <v>37.73584905660377</v>
      </c>
      <c r="W14" s="4">
        <v>1</v>
      </c>
      <c r="X14" s="6">
        <f t="shared" si="3"/>
        <v>18.867924528301884</v>
      </c>
      <c r="Y14" s="4">
        <v>1</v>
      </c>
      <c r="Z14" s="6">
        <f t="shared" si="4"/>
        <v>18.867924528301884</v>
      </c>
      <c r="AA14" s="4">
        <v>34</v>
      </c>
      <c r="AB14" s="6">
        <f t="shared" si="11"/>
        <v>3.594080338266385</v>
      </c>
      <c r="AC14" s="4">
        <v>12</v>
      </c>
      <c r="AD14" s="478">
        <f t="shared" si="5"/>
        <v>1.2684989429175475</v>
      </c>
    </row>
    <row r="15" spans="1:30" ht="16.5" customHeight="1">
      <c r="A15" s="2" t="s">
        <v>16</v>
      </c>
      <c r="B15" s="3">
        <v>18360</v>
      </c>
      <c r="C15" s="4">
        <v>123</v>
      </c>
      <c r="D15" s="5">
        <f t="shared" si="6"/>
        <v>6.7</v>
      </c>
      <c r="E15" s="4">
        <v>167</v>
      </c>
      <c r="F15" s="5">
        <f t="shared" si="6"/>
        <v>9.1</v>
      </c>
      <c r="G15" s="4">
        <f t="shared" si="7"/>
        <v>-44</v>
      </c>
      <c r="H15" s="5">
        <f t="shared" si="0"/>
        <v>-2.4</v>
      </c>
      <c r="I15" s="4">
        <v>11</v>
      </c>
      <c r="J15" s="5">
        <f t="shared" si="8"/>
        <v>89.43</v>
      </c>
      <c r="K15" s="4" t="s">
        <v>9</v>
      </c>
      <c r="L15" s="5" t="str">
        <f t="shared" si="8"/>
        <v>-</v>
      </c>
      <c r="M15" s="4" t="s">
        <v>9</v>
      </c>
      <c r="N15" s="5" t="str">
        <f t="shared" si="1"/>
        <v>-</v>
      </c>
      <c r="O15" s="4" t="s">
        <v>9</v>
      </c>
      <c r="P15" s="5" t="str">
        <f t="shared" si="9"/>
        <v>-</v>
      </c>
      <c r="Q15" s="4" t="s">
        <v>9</v>
      </c>
      <c r="R15" s="5" t="str">
        <f t="shared" si="9"/>
        <v>-</v>
      </c>
      <c r="S15" s="4" t="s">
        <v>9</v>
      </c>
      <c r="T15" s="6" t="str">
        <f t="shared" si="10"/>
        <v>-</v>
      </c>
      <c r="U15" s="4">
        <f t="shared" si="12"/>
        <v>1</v>
      </c>
      <c r="V15" s="6">
        <f t="shared" si="2"/>
        <v>8.064516129032258</v>
      </c>
      <c r="W15" s="4" t="s">
        <v>9</v>
      </c>
      <c r="X15" s="6" t="str">
        <f t="shared" si="3"/>
        <v>-</v>
      </c>
      <c r="Y15" s="4">
        <v>1</v>
      </c>
      <c r="Z15" s="6">
        <f t="shared" si="4"/>
        <v>8.064516129032258</v>
      </c>
      <c r="AA15" s="4">
        <v>47</v>
      </c>
      <c r="AB15" s="6">
        <f t="shared" si="11"/>
        <v>2.559912854030501</v>
      </c>
      <c r="AC15" s="4">
        <v>39</v>
      </c>
      <c r="AD15" s="478">
        <f t="shared" si="5"/>
        <v>2.1241830065359477</v>
      </c>
    </row>
    <row r="16" spans="1:30" ht="16.5" customHeight="1">
      <c r="A16" s="2" t="s">
        <v>17</v>
      </c>
      <c r="B16" s="3">
        <v>3930</v>
      </c>
      <c r="C16" s="4">
        <v>24</v>
      </c>
      <c r="D16" s="5">
        <f t="shared" si="6"/>
        <v>6.11</v>
      </c>
      <c r="E16" s="4">
        <v>39</v>
      </c>
      <c r="F16" s="5">
        <f t="shared" si="6"/>
        <v>9.92</v>
      </c>
      <c r="G16" s="4">
        <f t="shared" si="7"/>
        <v>-15</v>
      </c>
      <c r="H16" s="5">
        <f t="shared" si="0"/>
        <v>-3.82</v>
      </c>
      <c r="I16" s="4">
        <v>5</v>
      </c>
      <c r="J16" s="5">
        <f t="shared" si="8"/>
        <v>208.33</v>
      </c>
      <c r="K16" s="4" t="s">
        <v>9</v>
      </c>
      <c r="L16" s="5" t="str">
        <f t="shared" si="8"/>
        <v>-</v>
      </c>
      <c r="M16" s="4" t="s">
        <v>9</v>
      </c>
      <c r="N16" s="5" t="str">
        <f t="shared" si="1"/>
        <v>-</v>
      </c>
      <c r="O16" s="4" t="s">
        <v>9</v>
      </c>
      <c r="P16" s="5" t="str">
        <f t="shared" si="9"/>
        <v>-</v>
      </c>
      <c r="Q16" s="4" t="s">
        <v>9</v>
      </c>
      <c r="R16" s="5" t="str">
        <f t="shared" si="9"/>
        <v>-</v>
      </c>
      <c r="S16" s="4" t="s">
        <v>9</v>
      </c>
      <c r="T16" s="6" t="str">
        <f t="shared" si="10"/>
        <v>-</v>
      </c>
      <c r="U16" s="4" t="str">
        <f t="shared" si="12"/>
        <v>-</v>
      </c>
      <c r="V16" s="6" t="str">
        <f t="shared" si="2"/>
        <v>-</v>
      </c>
      <c r="W16" s="4" t="s">
        <v>9</v>
      </c>
      <c r="X16" s="6" t="str">
        <f t="shared" si="3"/>
        <v>-</v>
      </c>
      <c r="Y16" s="4" t="s">
        <v>9</v>
      </c>
      <c r="Z16" s="6" t="str">
        <f t="shared" si="4"/>
        <v>-</v>
      </c>
      <c r="AA16" s="4">
        <v>15</v>
      </c>
      <c r="AB16" s="6">
        <f t="shared" si="11"/>
        <v>3.8167938931297707</v>
      </c>
      <c r="AC16" s="4">
        <v>2</v>
      </c>
      <c r="AD16" s="478">
        <f t="shared" si="5"/>
        <v>0.5089058524173028</v>
      </c>
    </row>
    <row r="17" spans="1:30" ht="16.5" customHeight="1">
      <c r="A17" s="2" t="s">
        <v>18</v>
      </c>
      <c r="B17" s="3">
        <v>3170</v>
      </c>
      <c r="C17" s="4">
        <v>30</v>
      </c>
      <c r="D17" s="5">
        <f t="shared" si="6"/>
        <v>9.46</v>
      </c>
      <c r="E17" s="4">
        <v>30</v>
      </c>
      <c r="F17" s="5">
        <f t="shared" si="6"/>
        <v>9.46</v>
      </c>
      <c r="G17" s="4">
        <f t="shared" si="7"/>
        <v>0</v>
      </c>
      <c r="H17" s="5">
        <f t="shared" si="0"/>
        <v>0</v>
      </c>
      <c r="I17" s="4" t="s">
        <v>9</v>
      </c>
      <c r="J17" s="5" t="str">
        <f t="shared" si="8"/>
        <v>-</v>
      </c>
      <c r="K17" s="4" t="s">
        <v>9</v>
      </c>
      <c r="L17" s="5" t="str">
        <f t="shared" si="8"/>
        <v>-</v>
      </c>
      <c r="M17" s="4" t="s">
        <v>9</v>
      </c>
      <c r="N17" s="5" t="str">
        <f t="shared" si="1"/>
        <v>-</v>
      </c>
      <c r="O17" s="4">
        <v>1</v>
      </c>
      <c r="P17" s="5">
        <f t="shared" si="9"/>
        <v>32.26</v>
      </c>
      <c r="Q17" s="4">
        <v>1</v>
      </c>
      <c r="R17" s="5">
        <f t="shared" si="9"/>
        <v>32.26</v>
      </c>
      <c r="S17" s="4" t="s">
        <v>9</v>
      </c>
      <c r="T17" s="6" t="str">
        <f t="shared" si="10"/>
        <v>-</v>
      </c>
      <c r="U17" s="4">
        <f t="shared" si="12"/>
        <v>1</v>
      </c>
      <c r="V17" s="6">
        <f t="shared" si="2"/>
        <v>32.25806451612903</v>
      </c>
      <c r="W17" s="4">
        <v>1</v>
      </c>
      <c r="X17" s="6">
        <f t="shared" si="3"/>
        <v>32.25806451612903</v>
      </c>
      <c r="Y17" s="4" t="s">
        <v>9</v>
      </c>
      <c r="Z17" s="6" t="str">
        <f t="shared" si="4"/>
        <v>-</v>
      </c>
      <c r="AA17" s="4">
        <v>14</v>
      </c>
      <c r="AB17" s="6">
        <f t="shared" si="11"/>
        <v>4.416403785488959</v>
      </c>
      <c r="AC17" s="4">
        <v>3</v>
      </c>
      <c r="AD17" s="478">
        <f t="shared" si="5"/>
        <v>0.9463722397476341</v>
      </c>
    </row>
    <row r="18" spans="1:30" ht="16.5" customHeight="1">
      <c r="A18" s="2" t="s">
        <v>19</v>
      </c>
      <c r="B18" s="3">
        <v>5640</v>
      </c>
      <c r="C18" s="4">
        <v>52</v>
      </c>
      <c r="D18" s="5">
        <f t="shared" si="6"/>
        <v>9.22</v>
      </c>
      <c r="E18" s="4">
        <v>68</v>
      </c>
      <c r="F18" s="5">
        <f t="shared" si="6"/>
        <v>12.06</v>
      </c>
      <c r="G18" s="4">
        <f t="shared" si="7"/>
        <v>-16</v>
      </c>
      <c r="H18" s="5">
        <f t="shared" si="0"/>
        <v>-2.84</v>
      </c>
      <c r="I18" s="4">
        <v>3</v>
      </c>
      <c r="J18" s="5">
        <f t="shared" si="8"/>
        <v>57.69</v>
      </c>
      <c r="K18" s="4" t="s">
        <v>9</v>
      </c>
      <c r="L18" s="5" t="str">
        <f t="shared" si="8"/>
        <v>-</v>
      </c>
      <c r="M18" s="4" t="s">
        <v>9</v>
      </c>
      <c r="N18" s="5" t="str">
        <f t="shared" si="1"/>
        <v>-</v>
      </c>
      <c r="O18" s="4" t="s">
        <v>9</v>
      </c>
      <c r="P18" s="5" t="str">
        <f t="shared" si="9"/>
        <v>-</v>
      </c>
      <c r="Q18" s="4" t="s">
        <v>9</v>
      </c>
      <c r="R18" s="5" t="str">
        <f t="shared" si="9"/>
        <v>-</v>
      </c>
      <c r="S18" s="4" t="s">
        <v>9</v>
      </c>
      <c r="T18" s="6" t="str">
        <f t="shared" si="10"/>
        <v>-</v>
      </c>
      <c r="U18" s="4" t="str">
        <f t="shared" si="12"/>
        <v>-</v>
      </c>
      <c r="V18" s="6" t="str">
        <f t="shared" si="2"/>
        <v>-</v>
      </c>
      <c r="W18" s="4" t="s">
        <v>9</v>
      </c>
      <c r="X18" s="6" t="str">
        <f t="shared" si="3"/>
        <v>-</v>
      </c>
      <c r="Y18" s="4" t="s">
        <v>9</v>
      </c>
      <c r="Z18" s="6" t="str">
        <f t="shared" si="4"/>
        <v>-</v>
      </c>
      <c r="AA18" s="4">
        <v>28</v>
      </c>
      <c r="AB18" s="6">
        <f t="shared" si="11"/>
        <v>4.964539007092199</v>
      </c>
      <c r="AC18" s="4">
        <v>9</v>
      </c>
      <c r="AD18" s="478">
        <f t="shared" si="5"/>
        <v>1.5957446808510638</v>
      </c>
    </row>
    <row r="19" spans="1:30" ht="16.5" customHeight="1">
      <c r="A19" s="2" t="s">
        <v>20</v>
      </c>
      <c r="B19" s="3">
        <v>6870</v>
      </c>
      <c r="C19" s="4">
        <v>51</v>
      </c>
      <c r="D19" s="5">
        <f t="shared" si="6"/>
        <v>7.42</v>
      </c>
      <c r="E19" s="4">
        <v>101</v>
      </c>
      <c r="F19" s="5">
        <f t="shared" si="6"/>
        <v>14.7</v>
      </c>
      <c r="G19" s="4">
        <f t="shared" si="7"/>
        <v>-50</v>
      </c>
      <c r="H19" s="5">
        <f t="shared" si="0"/>
        <v>-7.28</v>
      </c>
      <c r="I19" s="4">
        <v>5</v>
      </c>
      <c r="J19" s="5">
        <f t="shared" si="8"/>
        <v>98.04</v>
      </c>
      <c r="K19" s="4" t="s">
        <v>9</v>
      </c>
      <c r="L19" s="5" t="str">
        <f t="shared" si="8"/>
        <v>-</v>
      </c>
      <c r="M19" s="4" t="s">
        <v>9</v>
      </c>
      <c r="N19" s="5" t="str">
        <f t="shared" si="1"/>
        <v>-</v>
      </c>
      <c r="O19" s="4" t="s">
        <v>9</v>
      </c>
      <c r="P19" s="5" t="str">
        <f t="shared" si="9"/>
        <v>-</v>
      </c>
      <c r="Q19" s="4" t="s">
        <v>9</v>
      </c>
      <c r="R19" s="5" t="str">
        <f t="shared" si="9"/>
        <v>-</v>
      </c>
      <c r="S19" s="4" t="s">
        <v>9</v>
      </c>
      <c r="T19" s="6" t="str">
        <f t="shared" si="10"/>
        <v>-</v>
      </c>
      <c r="U19" s="4" t="str">
        <f t="shared" si="12"/>
        <v>-</v>
      </c>
      <c r="V19" s="6" t="str">
        <f t="shared" si="2"/>
        <v>-</v>
      </c>
      <c r="W19" s="4" t="s">
        <v>9</v>
      </c>
      <c r="X19" s="6" t="str">
        <f t="shared" si="3"/>
        <v>-</v>
      </c>
      <c r="Y19" s="4" t="s">
        <v>9</v>
      </c>
      <c r="Z19" s="6" t="str">
        <f t="shared" si="4"/>
        <v>-</v>
      </c>
      <c r="AA19" s="4">
        <v>25</v>
      </c>
      <c r="AB19" s="6">
        <f t="shared" si="11"/>
        <v>3.6390101892285296</v>
      </c>
      <c r="AC19" s="4">
        <v>10</v>
      </c>
      <c r="AD19" s="478">
        <f t="shared" si="5"/>
        <v>1.455604075691412</v>
      </c>
    </row>
    <row r="20" spans="1:30" ht="16.5" customHeight="1">
      <c r="A20" s="2" t="s">
        <v>21</v>
      </c>
      <c r="B20" s="3">
        <v>26600</v>
      </c>
      <c r="C20" s="4">
        <v>158</v>
      </c>
      <c r="D20" s="5">
        <f t="shared" si="6"/>
        <v>5.94</v>
      </c>
      <c r="E20" s="473">
        <v>278</v>
      </c>
      <c r="F20" s="5">
        <f t="shared" si="6"/>
        <v>10.45</v>
      </c>
      <c r="G20" s="4">
        <f t="shared" si="7"/>
        <v>-120</v>
      </c>
      <c r="H20" s="5">
        <f t="shared" si="0"/>
        <v>-4.51</v>
      </c>
      <c r="I20" s="4">
        <v>11</v>
      </c>
      <c r="J20" s="5">
        <f t="shared" si="8"/>
        <v>69.62</v>
      </c>
      <c r="K20" s="4" t="s">
        <v>9</v>
      </c>
      <c r="L20" s="5" t="str">
        <f t="shared" si="8"/>
        <v>-</v>
      </c>
      <c r="M20" s="4" t="s">
        <v>9</v>
      </c>
      <c r="N20" s="5" t="str">
        <f t="shared" si="1"/>
        <v>-</v>
      </c>
      <c r="O20" s="4" t="s">
        <v>9</v>
      </c>
      <c r="P20" s="5" t="str">
        <f t="shared" si="9"/>
        <v>-</v>
      </c>
      <c r="Q20" s="4" t="s">
        <v>9</v>
      </c>
      <c r="R20" s="5" t="str">
        <f t="shared" si="9"/>
        <v>-</v>
      </c>
      <c r="S20" s="4" t="s">
        <v>9</v>
      </c>
      <c r="T20" s="6" t="str">
        <f t="shared" si="10"/>
        <v>-</v>
      </c>
      <c r="U20" s="4">
        <f t="shared" si="12"/>
        <v>3</v>
      </c>
      <c r="V20" s="6">
        <f t="shared" si="2"/>
        <v>18.633540372670808</v>
      </c>
      <c r="W20" s="4">
        <v>3</v>
      </c>
      <c r="X20" s="6">
        <f t="shared" si="3"/>
        <v>18.633540372670808</v>
      </c>
      <c r="Y20" s="4" t="s">
        <v>9</v>
      </c>
      <c r="Z20" s="6" t="str">
        <f t="shared" si="4"/>
        <v>-</v>
      </c>
      <c r="AA20" s="4">
        <v>93</v>
      </c>
      <c r="AB20" s="6">
        <f t="shared" si="11"/>
        <v>3.4962406015037595</v>
      </c>
      <c r="AC20" s="4">
        <v>38</v>
      </c>
      <c r="AD20" s="478">
        <f t="shared" si="5"/>
        <v>1.4285714285714286</v>
      </c>
    </row>
    <row r="21" spans="1:30" ht="16.5" customHeight="1">
      <c r="A21" s="2" t="s">
        <v>22</v>
      </c>
      <c r="B21" s="3">
        <v>6770</v>
      </c>
      <c r="C21" s="4">
        <v>33</v>
      </c>
      <c r="D21" s="5">
        <f t="shared" si="6"/>
        <v>4.87</v>
      </c>
      <c r="E21" s="4">
        <v>117</v>
      </c>
      <c r="F21" s="5">
        <f t="shared" si="6"/>
        <v>17.28</v>
      </c>
      <c r="G21" s="4">
        <f t="shared" si="7"/>
        <v>-84</v>
      </c>
      <c r="H21" s="5">
        <f t="shared" si="0"/>
        <v>-12.41</v>
      </c>
      <c r="I21" s="4" t="s">
        <v>9</v>
      </c>
      <c r="J21" s="5" t="str">
        <f t="shared" si="8"/>
        <v>-</v>
      </c>
      <c r="K21" s="4" t="s">
        <v>9</v>
      </c>
      <c r="L21" s="5" t="str">
        <f t="shared" si="8"/>
        <v>-</v>
      </c>
      <c r="M21" s="4" t="s">
        <v>9</v>
      </c>
      <c r="N21" s="5" t="str">
        <f t="shared" si="1"/>
        <v>-</v>
      </c>
      <c r="O21" s="4" t="s">
        <v>9</v>
      </c>
      <c r="P21" s="5" t="str">
        <f t="shared" si="9"/>
        <v>-</v>
      </c>
      <c r="Q21" s="4" t="s">
        <v>9</v>
      </c>
      <c r="R21" s="5" t="str">
        <f t="shared" si="9"/>
        <v>-</v>
      </c>
      <c r="S21" s="4" t="s">
        <v>9</v>
      </c>
      <c r="T21" s="6" t="str">
        <f t="shared" si="10"/>
        <v>-</v>
      </c>
      <c r="U21" s="4">
        <f t="shared" si="12"/>
        <v>1</v>
      </c>
      <c r="V21" s="6">
        <f t="shared" si="2"/>
        <v>29.41176470588235</v>
      </c>
      <c r="W21" s="4">
        <v>1</v>
      </c>
      <c r="X21" s="6">
        <f t="shared" si="3"/>
        <v>29.41176470588235</v>
      </c>
      <c r="Y21" s="4" t="s">
        <v>9</v>
      </c>
      <c r="Z21" s="6" t="str">
        <f t="shared" si="4"/>
        <v>-</v>
      </c>
      <c r="AA21" s="4">
        <v>18</v>
      </c>
      <c r="AB21" s="6">
        <f t="shared" si="11"/>
        <v>2.658788774002954</v>
      </c>
      <c r="AC21" s="4">
        <v>5</v>
      </c>
      <c r="AD21" s="478">
        <f t="shared" si="5"/>
        <v>0.7385524372230429</v>
      </c>
    </row>
    <row r="22" spans="1:30" ht="16.5" customHeight="1">
      <c r="A22" s="2" t="s">
        <v>23</v>
      </c>
      <c r="B22" s="3">
        <v>3100</v>
      </c>
      <c r="C22" s="4">
        <v>19</v>
      </c>
      <c r="D22" s="5">
        <f t="shared" si="6"/>
        <v>6.13</v>
      </c>
      <c r="E22" s="4">
        <v>44</v>
      </c>
      <c r="F22" s="5">
        <f t="shared" si="6"/>
        <v>14.19</v>
      </c>
      <c r="G22" s="4">
        <f t="shared" si="7"/>
        <v>-25</v>
      </c>
      <c r="H22" s="5">
        <f t="shared" si="0"/>
        <v>-8.06</v>
      </c>
      <c r="I22" s="4">
        <v>4</v>
      </c>
      <c r="J22" s="5">
        <f t="shared" si="8"/>
        <v>210.53</v>
      </c>
      <c r="K22" s="4">
        <v>1</v>
      </c>
      <c r="L22" s="5">
        <f t="shared" si="8"/>
        <v>52.63</v>
      </c>
      <c r="M22" s="4" t="s">
        <v>9</v>
      </c>
      <c r="N22" s="5" t="str">
        <f t="shared" si="1"/>
        <v>-</v>
      </c>
      <c r="O22" s="4" t="s">
        <v>9</v>
      </c>
      <c r="P22" s="5" t="str">
        <f t="shared" si="9"/>
        <v>-</v>
      </c>
      <c r="Q22" s="4" t="s">
        <v>9</v>
      </c>
      <c r="R22" s="5" t="str">
        <f t="shared" si="9"/>
        <v>-</v>
      </c>
      <c r="S22" s="4" t="s">
        <v>9</v>
      </c>
      <c r="T22" s="6" t="str">
        <f t="shared" si="10"/>
        <v>-</v>
      </c>
      <c r="U22" s="4" t="str">
        <f t="shared" si="12"/>
        <v>-</v>
      </c>
      <c r="V22" s="6" t="str">
        <f t="shared" si="2"/>
        <v>-</v>
      </c>
      <c r="W22" s="4" t="s">
        <v>9</v>
      </c>
      <c r="X22" s="6" t="str">
        <f t="shared" si="3"/>
        <v>-</v>
      </c>
      <c r="Y22" s="4" t="s">
        <v>9</v>
      </c>
      <c r="Z22" s="6" t="str">
        <f t="shared" si="4"/>
        <v>-</v>
      </c>
      <c r="AA22" s="4">
        <v>14</v>
      </c>
      <c r="AB22" s="6">
        <f t="shared" si="11"/>
        <v>4.516129032258065</v>
      </c>
      <c r="AC22" s="4">
        <v>4</v>
      </c>
      <c r="AD22" s="478">
        <f t="shared" si="5"/>
        <v>1.2903225806451613</v>
      </c>
    </row>
    <row r="23" spans="1:30" ht="16.5" customHeight="1">
      <c r="A23" s="2" t="s">
        <v>24</v>
      </c>
      <c r="B23" s="3">
        <v>7220</v>
      </c>
      <c r="C23" s="4">
        <v>52</v>
      </c>
      <c r="D23" s="5">
        <f t="shared" si="6"/>
        <v>7.2</v>
      </c>
      <c r="E23" s="4">
        <v>107</v>
      </c>
      <c r="F23" s="5">
        <f t="shared" si="6"/>
        <v>14.82</v>
      </c>
      <c r="G23" s="4">
        <f t="shared" si="7"/>
        <v>-55</v>
      </c>
      <c r="H23" s="5">
        <f t="shared" si="0"/>
        <v>-7.62</v>
      </c>
      <c r="I23" s="4">
        <v>4</v>
      </c>
      <c r="J23" s="5">
        <f t="shared" si="8"/>
        <v>76.92</v>
      </c>
      <c r="K23" s="4" t="s">
        <v>9</v>
      </c>
      <c r="L23" s="5" t="str">
        <f t="shared" si="8"/>
        <v>-</v>
      </c>
      <c r="M23" s="4" t="s">
        <v>9</v>
      </c>
      <c r="N23" s="5" t="str">
        <f t="shared" si="1"/>
        <v>-</v>
      </c>
      <c r="O23" s="4" t="s">
        <v>9</v>
      </c>
      <c r="P23" s="5" t="str">
        <f t="shared" si="9"/>
        <v>-</v>
      </c>
      <c r="Q23" s="4" t="s">
        <v>9</v>
      </c>
      <c r="R23" s="5" t="str">
        <f t="shared" si="9"/>
        <v>-</v>
      </c>
      <c r="S23" s="4" t="s">
        <v>9</v>
      </c>
      <c r="T23" s="6" t="str">
        <f t="shared" si="10"/>
        <v>-</v>
      </c>
      <c r="U23" s="4" t="str">
        <f t="shared" si="12"/>
        <v>-</v>
      </c>
      <c r="V23" s="6" t="str">
        <f t="shared" si="2"/>
        <v>-</v>
      </c>
      <c r="W23" s="4" t="s">
        <v>9</v>
      </c>
      <c r="X23" s="6" t="str">
        <f t="shared" si="3"/>
        <v>-</v>
      </c>
      <c r="Y23" s="4" t="s">
        <v>9</v>
      </c>
      <c r="Z23" s="6" t="str">
        <f t="shared" si="4"/>
        <v>-</v>
      </c>
      <c r="AA23" s="4">
        <v>23</v>
      </c>
      <c r="AB23" s="6">
        <f t="shared" si="11"/>
        <v>3.1855955678670362</v>
      </c>
      <c r="AC23" s="4">
        <v>10</v>
      </c>
      <c r="AD23" s="478">
        <f t="shared" si="5"/>
        <v>1.3850415512465375</v>
      </c>
    </row>
    <row r="24" spans="1:30" ht="16.5" customHeight="1">
      <c r="A24" s="2" t="s">
        <v>25</v>
      </c>
      <c r="B24" s="3">
        <v>6880</v>
      </c>
      <c r="C24" s="4">
        <v>51</v>
      </c>
      <c r="D24" s="5">
        <f t="shared" si="6"/>
        <v>7.41</v>
      </c>
      <c r="E24" s="4">
        <v>99</v>
      </c>
      <c r="F24" s="5">
        <f t="shared" si="6"/>
        <v>14.39</v>
      </c>
      <c r="G24" s="4">
        <f t="shared" si="7"/>
        <v>-48</v>
      </c>
      <c r="H24" s="5">
        <f t="shared" si="0"/>
        <v>-6.98</v>
      </c>
      <c r="I24" s="4">
        <v>7</v>
      </c>
      <c r="J24" s="5">
        <f t="shared" si="8"/>
        <v>137.25</v>
      </c>
      <c r="K24" s="4" t="s">
        <v>9</v>
      </c>
      <c r="L24" s="5" t="str">
        <f t="shared" si="8"/>
        <v>-</v>
      </c>
      <c r="M24" s="4" t="s">
        <v>9</v>
      </c>
      <c r="N24" s="5" t="str">
        <f t="shared" si="1"/>
        <v>-</v>
      </c>
      <c r="O24" s="4" t="s">
        <v>9</v>
      </c>
      <c r="P24" s="5" t="str">
        <f t="shared" si="9"/>
        <v>-</v>
      </c>
      <c r="Q24" s="4" t="s">
        <v>9</v>
      </c>
      <c r="R24" s="5" t="str">
        <f t="shared" si="9"/>
        <v>-</v>
      </c>
      <c r="S24" s="4" t="s">
        <v>9</v>
      </c>
      <c r="T24" s="6" t="str">
        <f t="shared" si="10"/>
        <v>-</v>
      </c>
      <c r="U24" s="4">
        <f t="shared" si="12"/>
        <v>1</v>
      </c>
      <c r="V24" s="6">
        <f t="shared" si="2"/>
        <v>19.230769230769234</v>
      </c>
      <c r="W24" s="4">
        <v>1</v>
      </c>
      <c r="X24" s="6">
        <f t="shared" si="3"/>
        <v>19.230769230769234</v>
      </c>
      <c r="Y24" s="4" t="s">
        <v>9</v>
      </c>
      <c r="Z24" s="6" t="str">
        <f t="shared" si="4"/>
        <v>-</v>
      </c>
      <c r="AA24" s="4">
        <v>23</v>
      </c>
      <c r="AB24" s="6">
        <f t="shared" si="11"/>
        <v>3.3430232558139537</v>
      </c>
      <c r="AC24" s="4">
        <v>12</v>
      </c>
      <c r="AD24" s="478">
        <f t="shared" si="5"/>
        <v>1.744186046511628</v>
      </c>
    </row>
    <row r="25" spans="1:30" ht="16.5" customHeight="1">
      <c r="A25" s="2" t="s">
        <v>26</v>
      </c>
      <c r="B25" s="3">
        <v>2430</v>
      </c>
      <c r="C25" s="4">
        <v>13</v>
      </c>
      <c r="D25" s="5">
        <f t="shared" si="6"/>
        <v>5.35</v>
      </c>
      <c r="E25" s="4">
        <v>37</v>
      </c>
      <c r="F25" s="5">
        <f t="shared" si="6"/>
        <v>15.23</v>
      </c>
      <c r="G25" s="4">
        <f t="shared" si="7"/>
        <v>-24</v>
      </c>
      <c r="H25" s="5">
        <f t="shared" si="0"/>
        <v>-9.88</v>
      </c>
      <c r="I25" s="4" t="s">
        <v>9</v>
      </c>
      <c r="J25" s="5" t="str">
        <f t="shared" si="8"/>
        <v>-</v>
      </c>
      <c r="K25" s="4" t="s">
        <v>9</v>
      </c>
      <c r="L25" s="5" t="str">
        <f t="shared" si="8"/>
        <v>-</v>
      </c>
      <c r="M25" s="4" t="s">
        <v>9</v>
      </c>
      <c r="N25" s="5" t="str">
        <f t="shared" si="1"/>
        <v>-</v>
      </c>
      <c r="O25" s="4" t="s">
        <v>9</v>
      </c>
      <c r="P25" s="5" t="str">
        <f t="shared" si="9"/>
        <v>-</v>
      </c>
      <c r="Q25" s="4" t="s">
        <v>9</v>
      </c>
      <c r="R25" s="5" t="str">
        <f t="shared" si="9"/>
        <v>-</v>
      </c>
      <c r="S25" s="4" t="s">
        <v>9</v>
      </c>
      <c r="T25" s="6" t="str">
        <f t="shared" si="10"/>
        <v>-</v>
      </c>
      <c r="U25" s="4">
        <f t="shared" si="12"/>
        <v>2</v>
      </c>
      <c r="V25" s="6">
        <f t="shared" si="2"/>
        <v>133.33333333333334</v>
      </c>
      <c r="W25" s="4">
        <v>2</v>
      </c>
      <c r="X25" s="6">
        <f t="shared" si="3"/>
        <v>133.33333333333334</v>
      </c>
      <c r="Y25" s="4" t="s">
        <v>9</v>
      </c>
      <c r="Z25" s="6" t="str">
        <f t="shared" si="4"/>
        <v>-</v>
      </c>
      <c r="AA25" s="4">
        <v>5</v>
      </c>
      <c r="AB25" s="6">
        <f t="shared" si="11"/>
        <v>2.05761316872428</v>
      </c>
      <c r="AC25" s="4">
        <v>3</v>
      </c>
      <c r="AD25" s="478">
        <f t="shared" si="5"/>
        <v>1.2345679012345678</v>
      </c>
    </row>
    <row r="26" spans="1:30" ht="16.5" customHeight="1">
      <c r="A26" s="2" t="s">
        <v>27</v>
      </c>
      <c r="B26" s="3">
        <v>4800</v>
      </c>
      <c r="C26" s="4">
        <v>23</v>
      </c>
      <c r="D26" s="5">
        <f t="shared" si="6"/>
        <v>4.79</v>
      </c>
      <c r="E26" s="4">
        <v>77</v>
      </c>
      <c r="F26" s="5">
        <f t="shared" si="6"/>
        <v>16.04</v>
      </c>
      <c r="G26" s="4">
        <f t="shared" si="7"/>
        <v>-54</v>
      </c>
      <c r="H26" s="5">
        <f t="shared" si="0"/>
        <v>-11.25</v>
      </c>
      <c r="I26" s="4">
        <v>2</v>
      </c>
      <c r="J26" s="5">
        <f t="shared" si="8"/>
        <v>86.96</v>
      </c>
      <c r="K26" s="4" t="s">
        <v>9</v>
      </c>
      <c r="L26" s="5" t="str">
        <f t="shared" si="8"/>
        <v>-</v>
      </c>
      <c r="M26" s="4" t="s">
        <v>9</v>
      </c>
      <c r="N26" s="5" t="str">
        <f t="shared" si="1"/>
        <v>-</v>
      </c>
      <c r="O26" s="4" t="s">
        <v>9</v>
      </c>
      <c r="P26" s="5" t="str">
        <f t="shared" si="9"/>
        <v>-</v>
      </c>
      <c r="Q26" s="4" t="s">
        <v>9</v>
      </c>
      <c r="R26" s="5" t="str">
        <f t="shared" si="9"/>
        <v>-</v>
      </c>
      <c r="S26" s="4" t="s">
        <v>9</v>
      </c>
      <c r="T26" s="6" t="str">
        <f t="shared" si="10"/>
        <v>-</v>
      </c>
      <c r="U26" s="4" t="str">
        <f t="shared" si="12"/>
        <v>-</v>
      </c>
      <c r="V26" s="6" t="str">
        <f t="shared" si="2"/>
        <v>-</v>
      </c>
      <c r="W26" s="4" t="s">
        <v>9</v>
      </c>
      <c r="X26" s="6" t="str">
        <f t="shared" si="3"/>
        <v>-</v>
      </c>
      <c r="Y26" s="4" t="s">
        <v>9</v>
      </c>
      <c r="Z26" s="6" t="str">
        <f t="shared" si="4"/>
        <v>-</v>
      </c>
      <c r="AA26" s="4">
        <v>21</v>
      </c>
      <c r="AB26" s="6">
        <f t="shared" si="11"/>
        <v>4.375</v>
      </c>
      <c r="AC26" s="4">
        <v>7</v>
      </c>
      <c r="AD26" s="478">
        <f t="shared" si="5"/>
        <v>1.4583333333333335</v>
      </c>
    </row>
    <row r="27" spans="1:30" s="8" customFormat="1" ht="15" customHeight="1">
      <c r="A27" s="7" t="s">
        <v>38</v>
      </c>
      <c r="B27" s="8" t="s">
        <v>39</v>
      </c>
      <c r="AD27" s="479"/>
    </row>
    <row r="28" spans="1:30" s="8" customFormat="1" ht="15" customHeight="1">
      <c r="A28" s="7" t="s">
        <v>57</v>
      </c>
      <c r="B28" s="8" t="s">
        <v>330</v>
      </c>
      <c r="H28" s="9"/>
      <c r="AD28" s="479"/>
    </row>
    <row r="29" spans="1:30" s="9" customFormat="1" ht="15" customHeight="1">
      <c r="A29" s="7" t="s">
        <v>56</v>
      </c>
      <c r="B29" s="486" t="s">
        <v>55</v>
      </c>
      <c r="C29" s="486"/>
      <c r="D29" s="486"/>
      <c r="E29" s="486"/>
      <c r="F29" s="486"/>
      <c r="G29" s="486"/>
      <c r="H29" s="8" t="s">
        <v>52</v>
      </c>
      <c r="AD29" s="480"/>
    </row>
    <row r="30" spans="2:30" s="9" customFormat="1" ht="15" customHeight="1">
      <c r="B30" s="486" t="s">
        <v>49</v>
      </c>
      <c r="C30" s="486"/>
      <c r="D30" s="486"/>
      <c r="E30" s="486"/>
      <c r="F30" s="486"/>
      <c r="G30" s="486"/>
      <c r="H30" s="8" t="s">
        <v>53</v>
      </c>
      <c r="AD30" s="480"/>
    </row>
    <row r="31" spans="2:30" s="9" customFormat="1" ht="15" customHeight="1">
      <c r="B31" s="486" t="s">
        <v>50</v>
      </c>
      <c r="C31" s="486"/>
      <c r="D31" s="486"/>
      <c r="E31" s="486"/>
      <c r="F31" s="486"/>
      <c r="G31" s="486"/>
      <c r="H31" s="8" t="s">
        <v>54</v>
      </c>
      <c r="AD31" s="480"/>
    </row>
    <row r="32" spans="2:30" s="8" customFormat="1" ht="15" customHeight="1">
      <c r="B32" s="486" t="s">
        <v>51</v>
      </c>
      <c r="C32" s="486"/>
      <c r="D32" s="486"/>
      <c r="E32" s="486"/>
      <c r="F32" s="486"/>
      <c r="G32" s="486"/>
      <c r="H32" s="8" t="s">
        <v>58</v>
      </c>
      <c r="AD32" s="479"/>
    </row>
    <row r="33" s="8" customFormat="1" ht="12">
      <c r="AD33" s="479"/>
    </row>
    <row r="34" s="8" customFormat="1" ht="12">
      <c r="AD34" s="479"/>
    </row>
    <row r="35" s="8" customFormat="1" ht="12">
      <c r="AD35" s="479"/>
    </row>
    <row r="36" s="8" customFormat="1" ht="12">
      <c r="AD36" s="479"/>
    </row>
  </sheetData>
  <sheetProtection/>
  <mergeCells count="22">
    <mergeCell ref="B29:G29"/>
    <mergeCell ref="B30:G30"/>
    <mergeCell ref="B31:G31"/>
    <mergeCell ref="B32:G32"/>
    <mergeCell ref="O2:T2"/>
    <mergeCell ref="U2:Z2"/>
    <mergeCell ref="K2:L3"/>
    <mergeCell ref="M2:N3"/>
    <mergeCell ref="AA2:AB3"/>
    <mergeCell ref="AC2:AD3"/>
    <mergeCell ref="O3:P3"/>
    <mergeCell ref="Q3:R3"/>
    <mergeCell ref="S3:T3"/>
    <mergeCell ref="U3:V3"/>
    <mergeCell ref="W3:X3"/>
    <mergeCell ref="Y3:Z3"/>
    <mergeCell ref="A2:A4"/>
    <mergeCell ref="B2:B4"/>
    <mergeCell ref="C2:D3"/>
    <mergeCell ref="E2:F3"/>
    <mergeCell ref="G2:H3"/>
    <mergeCell ref="I2:J3"/>
  </mergeCells>
  <printOptions/>
  <pageMargins left="0.3937007874015748" right="0.3937007874015748" top="0.5905511811023623" bottom="0.5905511811023623" header="0.31496062992125984" footer="0.31496062992125984"/>
  <pageSetup fitToHeight="1" fitToWidth="1" horizontalDpi="600" verticalDpi="600" orientation="landscape" paperSize="9" scale="66" r:id="rId1"/>
</worksheet>
</file>

<file path=xl/worksheets/sheet10.xml><?xml version="1.0" encoding="utf-8"?>
<worksheet xmlns="http://schemas.openxmlformats.org/spreadsheetml/2006/main" xmlns:r="http://schemas.openxmlformats.org/officeDocument/2006/relationships">
  <sheetPr>
    <pageSetUpPr fitToPage="1"/>
  </sheetPr>
  <dimension ref="A1:L70"/>
  <sheetViews>
    <sheetView showGridLines="0" view="pageBreakPreview" zoomScaleNormal="90" zoomScaleSheetLayoutView="100" zoomScalePageLayoutView="0" workbookViewId="0" topLeftCell="A1">
      <pane xSplit="2" ySplit="3" topLeftCell="C68" activePane="bottomRight" state="frozen"/>
      <selection pane="topLeft" activeCell="A1" sqref="A1"/>
      <selection pane="topRight" activeCell="A1" sqref="A1"/>
      <selection pane="bottomLeft" activeCell="A1" sqref="A1"/>
      <selection pane="bottomRight" activeCell="L13" sqref="L13:L70"/>
    </sheetView>
  </sheetViews>
  <sheetFormatPr defaultColWidth="9.00390625" defaultRowHeight="10.5" customHeight="1"/>
  <cols>
    <col min="1" max="1" width="8.140625" style="84" customWidth="1"/>
    <col min="2" max="2" width="6.28125" style="85" customWidth="1"/>
    <col min="3" max="3" width="9.57421875" style="86" bestFit="1" customWidth="1"/>
    <col min="4" max="11" width="8.57421875" style="86" customWidth="1"/>
    <col min="12" max="16384" width="9.00390625" style="86" customWidth="1"/>
  </cols>
  <sheetData>
    <row r="1" spans="1:11" s="68" customFormat="1" ht="12.75">
      <c r="A1" s="81" t="s">
        <v>250</v>
      </c>
      <c r="B1" s="136"/>
      <c r="C1" s="137"/>
      <c r="D1" s="137"/>
      <c r="E1" s="137"/>
      <c r="F1" s="83"/>
      <c r="G1" s="83"/>
      <c r="H1" s="83"/>
      <c r="I1" s="83"/>
      <c r="J1" s="83"/>
      <c r="K1" s="30" t="s">
        <v>328</v>
      </c>
    </row>
    <row r="2" spans="1:11" s="68" customFormat="1" ht="12.75">
      <c r="A2" s="595"/>
      <c r="B2" s="595"/>
      <c r="C2" s="585" t="s">
        <v>299</v>
      </c>
      <c r="D2" s="130" t="s">
        <v>251</v>
      </c>
      <c r="E2" s="131" t="s">
        <v>252</v>
      </c>
      <c r="F2" s="138" t="s">
        <v>253</v>
      </c>
      <c r="G2" s="138" t="s">
        <v>254</v>
      </c>
      <c r="H2" s="138" t="s">
        <v>255</v>
      </c>
      <c r="I2" s="138" t="s">
        <v>256</v>
      </c>
      <c r="J2" s="138" t="s">
        <v>257</v>
      </c>
      <c r="K2" s="138" t="s">
        <v>258</v>
      </c>
    </row>
    <row r="3" spans="1:11" s="141" customFormat="1" ht="48">
      <c r="A3" s="595"/>
      <c r="B3" s="595"/>
      <c r="C3" s="586"/>
      <c r="D3" s="139" t="s">
        <v>259</v>
      </c>
      <c r="E3" s="443" t="s">
        <v>260</v>
      </c>
      <c r="F3" s="444" t="s">
        <v>261</v>
      </c>
      <c r="G3" s="444" t="s">
        <v>262</v>
      </c>
      <c r="H3" s="444" t="s">
        <v>263</v>
      </c>
      <c r="I3" s="444" t="s">
        <v>264</v>
      </c>
      <c r="J3" s="444" t="s">
        <v>265</v>
      </c>
      <c r="K3" s="140" t="s">
        <v>266</v>
      </c>
    </row>
    <row r="4" spans="1:11" s="26" customFormat="1" ht="15" customHeight="1">
      <c r="A4" s="587" t="s">
        <v>199</v>
      </c>
      <c r="B4" s="435" t="s">
        <v>2</v>
      </c>
      <c r="C4" s="367">
        <v>196113</v>
      </c>
      <c r="D4" s="367">
        <v>2266</v>
      </c>
      <c r="E4" s="368">
        <v>35937</v>
      </c>
      <c r="F4" s="367">
        <v>34547</v>
      </c>
      <c r="G4" s="367">
        <v>11048</v>
      </c>
      <c r="H4" s="367">
        <v>3802</v>
      </c>
      <c r="I4" s="367">
        <v>31053</v>
      </c>
      <c r="J4" s="367">
        <v>73570</v>
      </c>
      <c r="K4" s="367">
        <v>5847</v>
      </c>
    </row>
    <row r="5" spans="1:11" s="26" customFormat="1" ht="15" customHeight="1">
      <c r="A5" s="587"/>
      <c r="B5" s="435" t="s">
        <v>45</v>
      </c>
      <c r="C5" s="369">
        <v>92142</v>
      </c>
      <c r="D5" s="369">
        <v>741</v>
      </c>
      <c r="E5" s="370">
        <v>20476</v>
      </c>
      <c r="F5" s="369">
        <v>19967</v>
      </c>
      <c r="G5" s="369">
        <v>3496</v>
      </c>
      <c r="H5" s="369">
        <v>2150</v>
      </c>
      <c r="I5" s="369">
        <v>15125</v>
      </c>
      <c r="J5" s="369">
        <v>28265</v>
      </c>
      <c r="K5" s="369">
        <v>3233</v>
      </c>
    </row>
    <row r="6" spans="1:11" s="26" customFormat="1" ht="15" customHeight="1">
      <c r="A6" s="588"/>
      <c r="B6" s="436" t="s">
        <v>46</v>
      </c>
      <c r="C6" s="348">
        <v>103971</v>
      </c>
      <c r="D6" s="348">
        <v>1525</v>
      </c>
      <c r="E6" s="349">
        <v>15461</v>
      </c>
      <c r="F6" s="348">
        <v>14580</v>
      </c>
      <c r="G6" s="348">
        <v>7552</v>
      </c>
      <c r="H6" s="348">
        <v>1652</v>
      </c>
      <c r="I6" s="348">
        <v>15928</v>
      </c>
      <c r="J6" s="348">
        <v>45305</v>
      </c>
      <c r="K6" s="348">
        <v>2614</v>
      </c>
    </row>
    <row r="7" spans="1:11" s="26" customFormat="1" ht="15" customHeight="1">
      <c r="A7" s="589" t="s">
        <v>7</v>
      </c>
      <c r="B7" s="431" t="s">
        <v>2</v>
      </c>
      <c r="C7" s="387">
        <v>9266</v>
      </c>
      <c r="D7" s="387">
        <v>125</v>
      </c>
      <c r="E7" s="388">
        <v>1488</v>
      </c>
      <c r="F7" s="387">
        <v>1201</v>
      </c>
      <c r="G7" s="387">
        <v>514</v>
      </c>
      <c r="H7" s="387">
        <v>208</v>
      </c>
      <c r="I7" s="387">
        <v>1590</v>
      </c>
      <c r="J7" s="387">
        <v>3972</v>
      </c>
      <c r="K7" s="387">
        <v>168</v>
      </c>
    </row>
    <row r="8" spans="1:11" s="26" customFormat="1" ht="15" customHeight="1">
      <c r="A8" s="590"/>
      <c r="B8" s="432" t="s">
        <v>45</v>
      </c>
      <c r="C8" s="389">
        <v>4287</v>
      </c>
      <c r="D8" s="389">
        <v>51</v>
      </c>
      <c r="E8" s="390">
        <v>802</v>
      </c>
      <c r="F8" s="389">
        <v>679</v>
      </c>
      <c r="G8" s="389">
        <v>180</v>
      </c>
      <c r="H8" s="389">
        <v>107</v>
      </c>
      <c r="I8" s="389">
        <v>821</v>
      </c>
      <c r="J8" s="389">
        <v>1568</v>
      </c>
      <c r="K8" s="389">
        <v>79</v>
      </c>
    </row>
    <row r="9" spans="1:11" s="26" customFormat="1" ht="15" customHeight="1">
      <c r="A9" s="591"/>
      <c r="B9" s="433" t="s">
        <v>46</v>
      </c>
      <c r="C9" s="391">
        <v>4979</v>
      </c>
      <c r="D9" s="391">
        <v>74</v>
      </c>
      <c r="E9" s="392">
        <v>686</v>
      </c>
      <c r="F9" s="391">
        <v>522</v>
      </c>
      <c r="G9" s="391">
        <v>334</v>
      </c>
      <c r="H9" s="391">
        <v>101</v>
      </c>
      <c r="I9" s="391">
        <v>769</v>
      </c>
      <c r="J9" s="391">
        <v>2404</v>
      </c>
      <c r="K9" s="391">
        <v>89</v>
      </c>
    </row>
    <row r="10" spans="1:11" s="26" customFormat="1" ht="15" customHeight="1">
      <c r="A10" s="579" t="s">
        <v>150</v>
      </c>
      <c r="B10" s="73" t="s">
        <v>2</v>
      </c>
      <c r="C10" s="74">
        <f aca="true" t="shared" si="0" ref="C10:J10">IF(SUM(C11:C12)=0,"-",SUM(C11:C12))</f>
        <v>621</v>
      </c>
      <c r="D10" s="74">
        <f t="shared" si="0"/>
        <v>5</v>
      </c>
      <c r="E10" s="253">
        <f t="shared" si="0"/>
        <v>113</v>
      </c>
      <c r="F10" s="74">
        <f t="shared" si="0"/>
        <v>124</v>
      </c>
      <c r="G10" s="74">
        <f t="shared" si="0"/>
        <v>34</v>
      </c>
      <c r="H10" s="74">
        <f t="shared" si="0"/>
        <v>17</v>
      </c>
      <c r="I10" s="74">
        <f t="shared" si="0"/>
        <v>88</v>
      </c>
      <c r="J10" s="74">
        <f t="shared" si="0"/>
        <v>231</v>
      </c>
      <c r="K10" s="74">
        <f>IF(SUM(K11:K12)=0,"-",SUM(K11:K12))</f>
        <v>8</v>
      </c>
    </row>
    <row r="11" spans="1:12" s="26" customFormat="1" ht="15" customHeight="1">
      <c r="A11" s="580"/>
      <c r="B11" s="287" t="s">
        <v>45</v>
      </c>
      <c r="C11" s="296">
        <v>310</v>
      </c>
      <c r="D11" s="296">
        <v>2</v>
      </c>
      <c r="E11" s="297">
        <v>61</v>
      </c>
      <c r="F11" s="296">
        <v>79</v>
      </c>
      <c r="G11" s="296">
        <v>9</v>
      </c>
      <c r="H11" s="296">
        <v>12</v>
      </c>
      <c r="I11" s="296">
        <v>43</v>
      </c>
      <c r="J11" s="296">
        <v>99</v>
      </c>
      <c r="K11" s="291">
        <f>IF(SUM(K14,K17,K20,K23,K26,K29,K32,K35,K38,K41,K44,K47,K50,K53,K56,K59,K62,K65,K68)=0,"-",SUM(K14,K17,K20,K23,K26,K29,K32,K35,K38,K41,K44,K47,K50,K53,K56,K59,K62,K65,K68))</f>
        <v>4</v>
      </c>
      <c r="L11" s="228"/>
    </row>
    <row r="12" spans="1:12" s="26" customFormat="1" ht="15" customHeight="1">
      <c r="A12" s="581"/>
      <c r="B12" s="289" t="s">
        <v>46</v>
      </c>
      <c r="C12" s="296">
        <v>311</v>
      </c>
      <c r="D12" s="296">
        <v>3</v>
      </c>
      <c r="E12" s="298">
        <v>52</v>
      </c>
      <c r="F12" s="299">
        <v>45</v>
      </c>
      <c r="G12" s="296">
        <v>25</v>
      </c>
      <c r="H12" s="296">
        <v>5</v>
      </c>
      <c r="I12" s="296">
        <v>45</v>
      </c>
      <c r="J12" s="296">
        <v>132</v>
      </c>
      <c r="K12" s="292">
        <f>IF(SUM(K15,K18,K21,K24,K27,K30,K33,K36,K39,K42,K45,K48,K51,K54,K57,K60,K63,K66,K69)=0,"-",SUM(K15,K18,K21,K24,K27,K30,K33,K36,K39,K42,K45,K48,K51,K54,K57,K60,K63,K66,K69))</f>
        <v>4</v>
      </c>
      <c r="L12" s="228"/>
    </row>
    <row r="13" spans="1:12" s="26" customFormat="1" ht="15" customHeight="1">
      <c r="A13" s="592" t="s">
        <v>76</v>
      </c>
      <c r="B13" s="75" t="s">
        <v>2</v>
      </c>
      <c r="C13" s="450">
        <v>274</v>
      </c>
      <c r="D13" s="447">
        <v>3</v>
      </c>
      <c r="E13" s="462">
        <v>47</v>
      </c>
      <c r="F13" s="463">
        <v>76</v>
      </c>
      <c r="G13" s="447">
        <v>18</v>
      </c>
      <c r="H13" s="447">
        <v>11</v>
      </c>
      <c r="I13" s="447">
        <v>27</v>
      </c>
      <c r="J13" s="447">
        <v>88</v>
      </c>
      <c r="K13" s="447">
        <v>4</v>
      </c>
      <c r="L13" s="442"/>
    </row>
    <row r="14" spans="1:12" s="26" customFormat="1" ht="15" customHeight="1">
      <c r="A14" s="593"/>
      <c r="B14" s="69" t="s">
        <v>45</v>
      </c>
      <c r="C14" s="451">
        <v>139</v>
      </c>
      <c r="D14" s="448">
        <v>2</v>
      </c>
      <c r="E14" s="462">
        <v>26</v>
      </c>
      <c r="F14" s="463">
        <v>46</v>
      </c>
      <c r="G14" s="448">
        <v>2</v>
      </c>
      <c r="H14" s="448">
        <v>9</v>
      </c>
      <c r="I14" s="448">
        <v>13</v>
      </c>
      <c r="J14" s="448">
        <v>39</v>
      </c>
      <c r="K14" s="448">
        <v>2</v>
      </c>
      <c r="L14" s="442"/>
    </row>
    <row r="15" spans="1:11" s="26" customFormat="1" ht="15" customHeight="1">
      <c r="A15" s="594"/>
      <c r="B15" s="71" t="s">
        <v>46</v>
      </c>
      <c r="C15" s="449">
        <v>135</v>
      </c>
      <c r="D15" s="449">
        <v>1</v>
      </c>
      <c r="E15" s="464">
        <v>21</v>
      </c>
      <c r="F15" s="465">
        <v>30</v>
      </c>
      <c r="G15" s="449">
        <v>16</v>
      </c>
      <c r="H15" s="449">
        <v>2</v>
      </c>
      <c r="I15" s="449">
        <v>14</v>
      </c>
      <c r="J15" s="449">
        <v>49</v>
      </c>
      <c r="K15" s="449">
        <v>2</v>
      </c>
    </row>
    <row r="16" spans="1:11" s="26" customFormat="1" ht="15" customHeight="1">
      <c r="A16" s="592" t="s">
        <v>77</v>
      </c>
      <c r="B16" s="75" t="s">
        <v>2</v>
      </c>
      <c r="C16" s="447">
        <v>74</v>
      </c>
      <c r="D16" s="447">
        <v>0</v>
      </c>
      <c r="E16" s="462">
        <v>13</v>
      </c>
      <c r="F16" s="463">
        <v>13</v>
      </c>
      <c r="G16" s="447">
        <v>2</v>
      </c>
      <c r="H16" s="447">
        <v>0</v>
      </c>
      <c r="I16" s="447">
        <v>8</v>
      </c>
      <c r="J16" s="447">
        <v>38</v>
      </c>
      <c r="K16" s="447">
        <v>0</v>
      </c>
    </row>
    <row r="17" spans="1:11" s="26" customFormat="1" ht="15" customHeight="1">
      <c r="A17" s="593"/>
      <c r="B17" s="69" t="s">
        <v>45</v>
      </c>
      <c r="C17" s="448">
        <v>34</v>
      </c>
      <c r="D17" s="448">
        <v>0</v>
      </c>
      <c r="E17" s="462">
        <v>8</v>
      </c>
      <c r="F17" s="463">
        <v>6</v>
      </c>
      <c r="G17" s="448">
        <v>0</v>
      </c>
      <c r="H17" s="448">
        <v>0</v>
      </c>
      <c r="I17" s="448">
        <v>2</v>
      </c>
      <c r="J17" s="448">
        <v>18</v>
      </c>
      <c r="K17" s="448">
        <v>0</v>
      </c>
    </row>
    <row r="18" spans="1:11" s="26" customFormat="1" ht="15" customHeight="1">
      <c r="A18" s="594"/>
      <c r="B18" s="71" t="s">
        <v>46</v>
      </c>
      <c r="C18" s="449">
        <v>40</v>
      </c>
      <c r="D18" s="449">
        <v>0</v>
      </c>
      <c r="E18" s="464">
        <v>5</v>
      </c>
      <c r="F18" s="465">
        <v>7</v>
      </c>
      <c r="G18" s="449">
        <v>2</v>
      </c>
      <c r="H18" s="449">
        <v>0</v>
      </c>
      <c r="I18" s="449">
        <v>6</v>
      </c>
      <c r="J18" s="449">
        <v>20</v>
      </c>
      <c r="K18" s="449">
        <v>0</v>
      </c>
    </row>
    <row r="19" spans="1:11" s="26" customFormat="1" ht="15" customHeight="1">
      <c r="A19" s="592" t="s">
        <v>78</v>
      </c>
      <c r="B19" s="75" t="s">
        <v>2</v>
      </c>
      <c r="C19" s="447">
        <v>15</v>
      </c>
      <c r="D19" s="447">
        <v>0</v>
      </c>
      <c r="E19" s="462">
        <v>1</v>
      </c>
      <c r="F19" s="463">
        <v>3</v>
      </c>
      <c r="G19" s="447">
        <v>2</v>
      </c>
      <c r="H19" s="447">
        <v>1</v>
      </c>
      <c r="I19" s="447">
        <v>2</v>
      </c>
      <c r="J19" s="447">
        <v>6</v>
      </c>
      <c r="K19" s="447">
        <v>0</v>
      </c>
    </row>
    <row r="20" spans="1:11" s="26" customFormat="1" ht="15" customHeight="1">
      <c r="A20" s="593"/>
      <c r="B20" s="69" t="s">
        <v>45</v>
      </c>
      <c r="C20" s="448">
        <v>9</v>
      </c>
      <c r="D20" s="448">
        <v>0</v>
      </c>
      <c r="E20" s="462">
        <v>1</v>
      </c>
      <c r="F20" s="463">
        <v>2</v>
      </c>
      <c r="G20" s="448">
        <v>1</v>
      </c>
      <c r="H20" s="448">
        <v>0</v>
      </c>
      <c r="I20" s="448">
        <v>2</v>
      </c>
      <c r="J20" s="448">
        <v>3</v>
      </c>
      <c r="K20" s="448">
        <v>0</v>
      </c>
    </row>
    <row r="21" spans="1:11" s="26" customFormat="1" ht="15" customHeight="1">
      <c r="A21" s="594"/>
      <c r="B21" s="71" t="s">
        <v>46</v>
      </c>
      <c r="C21" s="449">
        <v>6</v>
      </c>
      <c r="D21" s="449">
        <v>0</v>
      </c>
      <c r="E21" s="466">
        <v>0</v>
      </c>
      <c r="F21" s="465">
        <v>1</v>
      </c>
      <c r="G21" s="449">
        <v>1</v>
      </c>
      <c r="H21" s="449">
        <v>1</v>
      </c>
      <c r="I21" s="449">
        <v>0</v>
      </c>
      <c r="J21" s="449">
        <v>3</v>
      </c>
      <c r="K21" s="449">
        <v>0</v>
      </c>
    </row>
    <row r="22" spans="1:11" s="26" customFormat="1" ht="15" customHeight="1">
      <c r="A22" s="592" t="s">
        <v>79</v>
      </c>
      <c r="B22" s="75" t="s">
        <v>2</v>
      </c>
      <c r="C22" s="447">
        <v>12</v>
      </c>
      <c r="D22" s="447">
        <v>1</v>
      </c>
      <c r="E22" s="462">
        <v>4</v>
      </c>
      <c r="F22" s="463">
        <v>1</v>
      </c>
      <c r="G22" s="447">
        <v>1</v>
      </c>
      <c r="H22" s="447">
        <v>1</v>
      </c>
      <c r="I22" s="447">
        <v>0</v>
      </c>
      <c r="J22" s="447">
        <v>3</v>
      </c>
      <c r="K22" s="447">
        <v>1</v>
      </c>
    </row>
    <row r="23" spans="1:11" s="26" customFormat="1" ht="15" customHeight="1">
      <c r="A23" s="593"/>
      <c r="B23" s="69" t="s">
        <v>45</v>
      </c>
      <c r="C23" s="448">
        <v>5</v>
      </c>
      <c r="D23" s="448">
        <v>0</v>
      </c>
      <c r="E23" s="462">
        <v>1</v>
      </c>
      <c r="F23" s="463">
        <v>1</v>
      </c>
      <c r="G23" s="448">
        <v>1</v>
      </c>
      <c r="H23" s="448">
        <v>0</v>
      </c>
      <c r="I23" s="448">
        <v>0</v>
      </c>
      <c r="J23" s="448">
        <v>1</v>
      </c>
      <c r="K23" s="448">
        <v>1</v>
      </c>
    </row>
    <row r="24" spans="1:11" s="26" customFormat="1" ht="15" customHeight="1">
      <c r="A24" s="594"/>
      <c r="B24" s="71" t="s">
        <v>46</v>
      </c>
      <c r="C24" s="449">
        <v>7</v>
      </c>
      <c r="D24" s="449">
        <v>1</v>
      </c>
      <c r="E24" s="464">
        <v>3</v>
      </c>
      <c r="F24" s="467">
        <v>0</v>
      </c>
      <c r="G24" s="449">
        <v>0</v>
      </c>
      <c r="H24" s="449">
        <v>1</v>
      </c>
      <c r="I24" s="449">
        <v>0</v>
      </c>
      <c r="J24" s="449">
        <v>2</v>
      </c>
      <c r="K24" s="449">
        <v>0</v>
      </c>
    </row>
    <row r="25" spans="1:11" s="26" customFormat="1" ht="15" customHeight="1">
      <c r="A25" s="592" t="s">
        <v>80</v>
      </c>
      <c r="B25" s="75" t="s">
        <v>2</v>
      </c>
      <c r="C25" s="447">
        <v>6</v>
      </c>
      <c r="D25" s="447">
        <v>0</v>
      </c>
      <c r="E25" s="468">
        <v>0</v>
      </c>
      <c r="F25" s="463">
        <v>1</v>
      </c>
      <c r="G25" s="447">
        <v>0</v>
      </c>
      <c r="H25" s="447">
        <v>0</v>
      </c>
      <c r="I25" s="447">
        <v>1</v>
      </c>
      <c r="J25" s="447">
        <v>4</v>
      </c>
      <c r="K25" s="447">
        <v>0</v>
      </c>
    </row>
    <row r="26" spans="1:11" s="26" customFormat="1" ht="15" customHeight="1">
      <c r="A26" s="593"/>
      <c r="B26" s="69" t="s">
        <v>45</v>
      </c>
      <c r="C26" s="448">
        <v>4</v>
      </c>
      <c r="D26" s="448">
        <v>0</v>
      </c>
      <c r="E26" s="468">
        <v>0</v>
      </c>
      <c r="F26" s="463">
        <v>1</v>
      </c>
      <c r="G26" s="448">
        <v>0</v>
      </c>
      <c r="H26" s="448">
        <v>0</v>
      </c>
      <c r="I26" s="448">
        <v>1</v>
      </c>
      <c r="J26" s="448">
        <v>2</v>
      </c>
      <c r="K26" s="448">
        <v>0</v>
      </c>
    </row>
    <row r="27" spans="1:11" s="26" customFormat="1" ht="15" customHeight="1">
      <c r="A27" s="594"/>
      <c r="B27" s="71" t="s">
        <v>46</v>
      </c>
      <c r="C27" s="449">
        <v>2</v>
      </c>
      <c r="D27" s="449">
        <v>0</v>
      </c>
      <c r="E27" s="466">
        <v>0</v>
      </c>
      <c r="F27" s="467">
        <v>0</v>
      </c>
      <c r="G27" s="449">
        <v>0</v>
      </c>
      <c r="H27" s="449">
        <v>0</v>
      </c>
      <c r="I27" s="449">
        <v>0</v>
      </c>
      <c r="J27" s="449">
        <v>2</v>
      </c>
      <c r="K27" s="449">
        <v>0</v>
      </c>
    </row>
    <row r="28" spans="1:11" s="26" customFormat="1" ht="15" customHeight="1">
      <c r="A28" s="592" t="s">
        <v>81</v>
      </c>
      <c r="B28" s="75" t="s">
        <v>2</v>
      </c>
      <c r="C28" s="447">
        <v>16</v>
      </c>
      <c r="D28" s="447">
        <v>0</v>
      </c>
      <c r="E28" s="462">
        <v>4</v>
      </c>
      <c r="F28" s="469">
        <v>0</v>
      </c>
      <c r="G28" s="447">
        <v>0</v>
      </c>
      <c r="H28" s="447">
        <v>0</v>
      </c>
      <c r="I28" s="447">
        <v>2</v>
      </c>
      <c r="J28" s="447">
        <v>10</v>
      </c>
      <c r="K28" s="447">
        <v>0</v>
      </c>
    </row>
    <row r="29" spans="1:11" s="26" customFormat="1" ht="15" customHeight="1">
      <c r="A29" s="593"/>
      <c r="B29" s="69" t="s">
        <v>45</v>
      </c>
      <c r="C29" s="448">
        <v>11</v>
      </c>
      <c r="D29" s="448">
        <v>0</v>
      </c>
      <c r="E29" s="462">
        <v>4</v>
      </c>
      <c r="F29" s="469">
        <v>0</v>
      </c>
      <c r="G29" s="448">
        <v>0</v>
      </c>
      <c r="H29" s="448">
        <v>0</v>
      </c>
      <c r="I29" s="448">
        <v>2</v>
      </c>
      <c r="J29" s="448">
        <v>5</v>
      </c>
      <c r="K29" s="448">
        <v>0</v>
      </c>
    </row>
    <row r="30" spans="1:11" s="26" customFormat="1" ht="15" customHeight="1">
      <c r="A30" s="594"/>
      <c r="B30" s="71" t="s">
        <v>46</v>
      </c>
      <c r="C30" s="449">
        <v>5</v>
      </c>
      <c r="D30" s="449">
        <v>0</v>
      </c>
      <c r="E30" s="466">
        <v>0</v>
      </c>
      <c r="F30" s="467">
        <v>0</v>
      </c>
      <c r="G30" s="449">
        <v>0</v>
      </c>
      <c r="H30" s="449">
        <v>0</v>
      </c>
      <c r="I30" s="449">
        <v>0</v>
      </c>
      <c r="J30" s="449">
        <v>5</v>
      </c>
      <c r="K30" s="449">
        <v>0</v>
      </c>
    </row>
    <row r="31" spans="1:11" s="26" customFormat="1" ht="15" customHeight="1">
      <c r="A31" s="592" t="s">
        <v>82</v>
      </c>
      <c r="B31" s="75" t="s">
        <v>2</v>
      </c>
      <c r="C31" s="447">
        <v>17</v>
      </c>
      <c r="D31" s="447">
        <v>0</v>
      </c>
      <c r="E31" s="462">
        <v>5</v>
      </c>
      <c r="F31" s="469">
        <v>0</v>
      </c>
      <c r="G31" s="447">
        <v>0</v>
      </c>
      <c r="H31" s="447">
        <v>1</v>
      </c>
      <c r="I31" s="447">
        <v>3</v>
      </c>
      <c r="J31" s="447">
        <v>8</v>
      </c>
      <c r="K31" s="447">
        <v>0</v>
      </c>
    </row>
    <row r="32" spans="1:11" s="26" customFormat="1" ht="15" customHeight="1">
      <c r="A32" s="593"/>
      <c r="B32" s="69" t="s">
        <v>45</v>
      </c>
      <c r="C32" s="448">
        <v>7</v>
      </c>
      <c r="D32" s="448">
        <v>0</v>
      </c>
      <c r="E32" s="462">
        <v>2</v>
      </c>
      <c r="F32" s="469">
        <v>0</v>
      </c>
      <c r="G32" s="448">
        <v>0</v>
      </c>
      <c r="H32" s="448">
        <v>1</v>
      </c>
      <c r="I32" s="448">
        <v>2</v>
      </c>
      <c r="J32" s="448">
        <v>2</v>
      </c>
      <c r="K32" s="448">
        <v>0</v>
      </c>
    </row>
    <row r="33" spans="1:11" s="26" customFormat="1" ht="15" customHeight="1">
      <c r="A33" s="594"/>
      <c r="B33" s="71" t="s">
        <v>46</v>
      </c>
      <c r="C33" s="449">
        <v>10</v>
      </c>
      <c r="D33" s="449">
        <v>0</v>
      </c>
      <c r="E33" s="464">
        <v>3</v>
      </c>
      <c r="F33" s="467">
        <v>0</v>
      </c>
      <c r="G33" s="449">
        <v>0</v>
      </c>
      <c r="H33" s="449">
        <v>0</v>
      </c>
      <c r="I33" s="449">
        <v>1</v>
      </c>
      <c r="J33" s="449">
        <v>6</v>
      </c>
      <c r="K33" s="449">
        <v>0</v>
      </c>
    </row>
    <row r="34" spans="1:11" s="26" customFormat="1" ht="15" customHeight="1">
      <c r="A34" s="592" t="s">
        <v>83</v>
      </c>
      <c r="B34" s="75" t="s">
        <v>2</v>
      </c>
      <c r="C34" s="447">
        <v>21</v>
      </c>
      <c r="D34" s="447">
        <v>0</v>
      </c>
      <c r="E34" s="462">
        <v>7</v>
      </c>
      <c r="F34" s="463">
        <v>2</v>
      </c>
      <c r="G34" s="447">
        <v>1</v>
      </c>
      <c r="H34" s="447">
        <v>0</v>
      </c>
      <c r="I34" s="447">
        <v>6</v>
      </c>
      <c r="J34" s="447">
        <v>5</v>
      </c>
      <c r="K34" s="447">
        <v>0</v>
      </c>
    </row>
    <row r="35" spans="1:11" s="26" customFormat="1" ht="15" customHeight="1">
      <c r="A35" s="593"/>
      <c r="B35" s="69" t="s">
        <v>45</v>
      </c>
      <c r="C35" s="448">
        <v>11</v>
      </c>
      <c r="D35" s="448">
        <v>0</v>
      </c>
      <c r="E35" s="462">
        <v>3</v>
      </c>
      <c r="F35" s="463">
        <v>1</v>
      </c>
      <c r="G35" s="448">
        <v>0</v>
      </c>
      <c r="H35" s="448">
        <v>0</v>
      </c>
      <c r="I35" s="448">
        <v>3</v>
      </c>
      <c r="J35" s="448">
        <v>4</v>
      </c>
      <c r="K35" s="448">
        <v>0</v>
      </c>
    </row>
    <row r="36" spans="1:11" s="26" customFormat="1" ht="15" customHeight="1">
      <c r="A36" s="594"/>
      <c r="B36" s="71" t="s">
        <v>46</v>
      </c>
      <c r="C36" s="449">
        <v>10</v>
      </c>
      <c r="D36" s="449">
        <v>0</v>
      </c>
      <c r="E36" s="464">
        <v>4</v>
      </c>
      <c r="F36" s="465">
        <v>1</v>
      </c>
      <c r="G36" s="449">
        <v>1</v>
      </c>
      <c r="H36" s="449">
        <v>0</v>
      </c>
      <c r="I36" s="449">
        <v>3</v>
      </c>
      <c r="J36" s="449">
        <v>1</v>
      </c>
      <c r="K36" s="449">
        <v>0</v>
      </c>
    </row>
    <row r="37" spans="1:11" s="26" customFormat="1" ht="15" customHeight="1">
      <c r="A37" s="592" t="s">
        <v>84</v>
      </c>
      <c r="B37" s="75" t="s">
        <v>2</v>
      </c>
      <c r="C37" s="447">
        <v>6</v>
      </c>
      <c r="D37" s="447">
        <v>0</v>
      </c>
      <c r="E37" s="462">
        <v>1</v>
      </c>
      <c r="F37" s="463">
        <v>4</v>
      </c>
      <c r="G37" s="448">
        <v>0</v>
      </c>
      <c r="H37" s="447">
        <v>1</v>
      </c>
      <c r="I37" s="447">
        <v>0</v>
      </c>
      <c r="J37" s="447">
        <v>0</v>
      </c>
      <c r="K37" s="447">
        <v>0</v>
      </c>
    </row>
    <row r="38" spans="1:11" s="26" customFormat="1" ht="15" customHeight="1">
      <c r="A38" s="593"/>
      <c r="B38" s="69" t="s">
        <v>45</v>
      </c>
      <c r="C38" s="448">
        <v>5</v>
      </c>
      <c r="D38" s="448">
        <v>0</v>
      </c>
      <c r="E38" s="462">
        <v>1</v>
      </c>
      <c r="F38" s="463">
        <v>3</v>
      </c>
      <c r="G38" s="448">
        <v>0</v>
      </c>
      <c r="H38" s="448">
        <v>1</v>
      </c>
      <c r="I38" s="448">
        <v>0</v>
      </c>
      <c r="J38" s="448">
        <v>0</v>
      </c>
      <c r="K38" s="448">
        <v>0</v>
      </c>
    </row>
    <row r="39" spans="1:11" s="26" customFormat="1" ht="15" customHeight="1">
      <c r="A39" s="594"/>
      <c r="B39" s="71" t="s">
        <v>46</v>
      </c>
      <c r="C39" s="449">
        <v>1</v>
      </c>
      <c r="D39" s="449">
        <v>0</v>
      </c>
      <c r="E39" s="466">
        <v>0</v>
      </c>
      <c r="F39" s="465">
        <v>1</v>
      </c>
      <c r="G39" s="449">
        <v>0</v>
      </c>
      <c r="H39" s="449">
        <v>0</v>
      </c>
      <c r="I39" s="449">
        <v>0</v>
      </c>
      <c r="J39" s="449">
        <v>0</v>
      </c>
      <c r="K39" s="449">
        <v>0</v>
      </c>
    </row>
    <row r="40" spans="1:11" s="26" customFormat="1" ht="15" customHeight="1">
      <c r="A40" s="592" t="s">
        <v>85</v>
      </c>
      <c r="B40" s="75" t="s">
        <v>2</v>
      </c>
      <c r="C40" s="447">
        <v>5</v>
      </c>
      <c r="D40" s="447">
        <v>0</v>
      </c>
      <c r="E40" s="462">
        <v>1</v>
      </c>
      <c r="F40" s="463">
        <v>1</v>
      </c>
      <c r="G40" s="447">
        <v>0</v>
      </c>
      <c r="H40" s="447">
        <v>0</v>
      </c>
      <c r="I40" s="447">
        <v>1</v>
      </c>
      <c r="J40" s="447">
        <v>2</v>
      </c>
      <c r="K40" s="447">
        <v>0</v>
      </c>
    </row>
    <row r="41" spans="1:11" s="26" customFormat="1" ht="15" customHeight="1">
      <c r="A41" s="593"/>
      <c r="B41" s="69" t="s">
        <v>45</v>
      </c>
      <c r="C41" s="448">
        <v>3</v>
      </c>
      <c r="D41" s="448">
        <v>0</v>
      </c>
      <c r="E41" s="462">
        <v>1</v>
      </c>
      <c r="F41" s="469">
        <v>0</v>
      </c>
      <c r="G41" s="448">
        <v>0</v>
      </c>
      <c r="H41" s="448">
        <v>0</v>
      </c>
      <c r="I41" s="448">
        <v>1</v>
      </c>
      <c r="J41" s="448">
        <v>1</v>
      </c>
      <c r="K41" s="448">
        <v>0</v>
      </c>
    </row>
    <row r="42" spans="1:11" s="26" customFormat="1" ht="15" customHeight="1">
      <c r="A42" s="594"/>
      <c r="B42" s="71" t="s">
        <v>46</v>
      </c>
      <c r="C42" s="449">
        <v>2</v>
      </c>
      <c r="D42" s="449">
        <v>0</v>
      </c>
      <c r="E42" s="466">
        <v>0</v>
      </c>
      <c r="F42" s="465">
        <v>1</v>
      </c>
      <c r="G42" s="449">
        <v>0</v>
      </c>
      <c r="H42" s="449">
        <v>0</v>
      </c>
      <c r="I42" s="449">
        <v>0</v>
      </c>
      <c r="J42" s="449">
        <v>1</v>
      </c>
      <c r="K42" s="449">
        <v>0</v>
      </c>
    </row>
    <row r="43" spans="1:11" s="26" customFormat="1" ht="15" customHeight="1">
      <c r="A43" s="592" t="s">
        <v>86</v>
      </c>
      <c r="B43" s="75" t="s">
        <v>2</v>
      </c>
      <c r="C43" s="447">
        <v>4</v>
      </c>
      <c r="D43" s="447">
        <v>0</v>
      </c>
      <c r="E43" s="468">
        <v>0</v>
      </c>
      <c r="F43" s="469">
        <v>0</v>
      </c>
      <c r="G43" s="447">
        <v>0</v>
      </c>
      <c r="H43" s="447">
        <v>0</v>
      </c>
      <c r="I43" s="447">
        <v>1</v>
      </c>
      <c r="J43" s="447">
        <v>3</v>
      </c>
      <c r="K43" s="447">
        <v>0</v>
      </c>
    </row>
    <row r="44" spans="1:11" s="26" customFormat="1" ht="15" customHeight="1">
      <c r="A44" s="593"/>
      <c r="B44" s="69" t="s">
        <v>45</v>
      </c>
      <c r="C44" s="448">
        <v>1</v>
      </c>
      <c r="D44" s="448">
        <v>0</v>
      </c>
      <c r="E44" s="468">
        <v>0</v>
      </c>
      <c r="F44" s="469">
        <v>0</v>
      </c>
      <c r="G44" s="448">
        <v>0</v>
      </c>
      <c r="H44" s="448">
        <v>0</v>
      </c>
      <c r="I44" s="448">
        <v>0</v>
      </c>
      <c r="J44" s="448">
        <v>1</v>
      </c>
      <c r="K44" s="448">
        <v>0</v>
      </c>
    </row>
    <row r="45" spans="1:11" s="26" customFormat="1" ht="15" customHeight="1">
      <c r="A45" s="594"/>
      <c r="B45" s="71" t="s">
        <v>46</v>
      </c>
      <c r="C45" s="449">
        <v>3</v>
      </c>
      <c r="D45" s="449">
        <v>0</v>
      </c>
      <c r="E45" s="466">
        <v>0</v>
      </c>
      <c r="F45" s="467">
        <v>0</v>
      </c>
      <c r="G45" s="449">
        <v>0</v>
      </c>
      <c r="H45" s="449">
        <v>0</v>
      </c>
      <c r="I45" s="449">
        <v>1</v>
      </c>
      <c r="J45" s="449">
        <v>2</v>
      </c>
      <c r="K45" s="449">
        <v>0</v>
      </c>
    </row>
    <row r="46" spans="1:11" s="26" customFormat="1" ht="15" customHeight="1">
      <c r="A46" s="592" t="s">
        <v>87</v>
      </c>
      <c r="B46" s="75" t="s">
        <v>2</v>
      </c>
      <c r="C46" s="447">
        <v>20</v>
      </c>
      <c r="D46" s="447">
        <v>1</v>
      </c>
      <c r="E46" s="462">
        <v>5</v>
      </c>
      <c r="F46" s="463">
        <v>3</v>
      </c>
      <c r="G46" s="447">
        <v>1</v>
      </c>
      <c r="H46" s="447">
        <v>0</v>
      </c>
      <c r="I46" s="447">
        <v>3</v>
      </c>
      <c r="J46" s="447">
        <v>6</v>
      </c>
      <c r="K46" s="447">
        <v>1</v>
      </c>
    </row>
    <row r="47" spans="1:11" s="26" customFormat="1" ht="15" customHeight="1">
      <c r="A47" s="593"/>
      <c r="B47" s="69" t="s">
        <v>45</v>
      </c>
      <c r="C47" s="448">
        <v>6</v>
      </c>
      <c r="D47" s="448">
        <v>0</v>
      </c>
      <c r="E47" s="462">
        <v>2</v>
      </c>
      <c r="F47" s="463">
        <v>2</v>
      </c>
      <c r="G47" s="448">
        <v>1</v>
      </c>
      <c r="H47" s="448">
        <v>0</v>
      </c>
      <c r="I47" s="448">
        <v>0</v>
      </c>
      <c r="J47" s="448">
        <v>1</v>
      </c>
      <c r="K47" s="448">
        <v>0</v>
      </c>
    </row>
    <row r="48" spans="1:11" s="26" customFormat="1" ht="15" customHeight="1">
      <c r="A48" s="594"/>
      <c r="B48" s="71" t="s">
        <v>46</v>
      </c>
      <c r="C48" s="449">
        <v>14</v>
      </c>
      <c r="D48" s="449">
        <v>1</v>
      </c>
      <c r="E48" s="464">
        <v>3</v>
      </c>
      <c r="F48" s="465">
        <v>1</v>
      </c>
      <c r="G48" s="449">
        <v>0</v>
      </c>
      <c r="H48" s="449">
        <v>0</v>
      </c>
      <c r="I48" s="449">
        <v>3</v>
      </c>
      <c r="J48" s="449">
        <v>5</v>
      </c>
      <c r="K48" s="449">
        <v>1</v>
      </c>
    </row>
    <row r="49" spans="1:11" s="26" customFormat="1" ht="15" customHeight="1">
      <c r="A49" s="592" t="s">
        <v>88</v>
      </c>
      <c r="B49" s="75" t="s">
        <v>2</v>
      </c>
      <c r="C49" s="447">
        <v>56</v>
      </c>
      <c r="D49" s="447">
        <v>0</v>
      </c>
      <c r="E49" s="462">
        <v>3</v>
      </c>
      <c r="F49" s="463">
        <v>9</v>
      </c>
      <c r="G49" s="447">
        <v>4</v>
      </c>
      <c r="H49" s="447">
        <v>2</v>
      </c>
      <c r="I49" s="447">
        <v>7</v>
      </c>
      <c r="J49" s="447">
        <v>30</v>
      </c>
      <c r="K49" s="447">
        <v>1</v>
      </c>
    </row>
    <row r="50" spans="1:11" s="26" customFormat="1" ht="15" customHeight="1">
      <c r="A50" s="593"/>
      <c r="B50" s="69" t="s">
        <v>45</v>
      </c>
      <c r="C50" s="448">
        <v>26</v>
      </c>
      <c r="D50" s="448">
        <v>0</v>
      </c>
      <c r="E50" s="462">
        <v>1</v>
      </c>
      <c r="F50" s="463">
        <v>8</v>
      </c>
      <c r="G50" s="448">
        <v>1</v>
      </c>
      <c r="H50" s="448">
        <v>1</v>
      </c>
      <c r="I50" s="448">
        <v>5</v>
      </c>
      <c r="J50" s="448">
        <v>10</v>
      </c>
      <c r="K50" s="448">
        <v>0</v>
      </c>
    </row>
    <row r="51" spans="1:11" s="26" customFormat="1" ht="15" customHeight="1">
      <c r="A51" s="594"/>
      <c r="B51" s="71" t="s">
        <v>46</v>
      </c>
      <c r="C51" s="449">
        <v>30</v>
      </c>
      <c r="D51" s="449">
        <v>0</v>
      </c>
      <c r="E51" s="464">
        <v>2</v>
      </c>
      <c r="F51" s="465">
        <v>1</v>
      </c>
      <c r="G51" s="449">
        <v>3</v>
      </c>
      <c r="H51" s="449">
        <v>1</v>
      </c>
      <c r="I51" s="449">
        <v>2</v>
      </c>
      <c r="J51" s="449">
        <v>20</v>
      </c>
      <c r="K51" s="449">
        <v>1</v>
      </c>
    </row>
    <row r="52" spans="1:11" s="26" customFormat="1" ht="15" customHeight="1">
      <c r="A52" s="592" t="s">
        <v>89</v>
      </c>
      <c r="B52" s="75" t="s">
        <v>2</v>
      </c>
      <c r="C52" s="447">
        <v>18</v>
      </c>
      <c r="D52" s="447">
        <v>0</v>
      </c>
      <c r="E52" s="462">
        <v>4</v>
      </c>
      <c r="F52" s="463">
        <v>2</v>
      </c>
      <c r="G52" s="447">
        <v>0</v>
      </c>
      <c r="H52" s="447">
        <v>0</v>
      </c>
      <c r="I52" s="447">
        <v>7</v>
      </c>
      <c r="J52" s="447">
        <v>5</v>
      </c>
      <c r="K52" s="447">
        <v>0</v>
      </c>
    </row>
    <row r="53" spans="1:11" s="26" customFormat="1" ht="15" customHeight="1">
      <c r="A53" s="593"/>
      <c r="B53" s="69" t="s">
        <v>45</v>
      </c>
      <c r="C53" s="448">
        <v>8</v>
      </c>
      <c r="D53" s="448">
        <v>0</v>
      </c>
      <c r="E53" s="462">
        <v>3</v>
      </c>
      <c r="F53" s="463">
        <v>2</v>
      </c>
      <c r="G53" s="448">
        <v>0</v>
      </c>
      <c r="H53" s="448">
        <v>0</v>
      </c>
      <c r="I53" s="448">
        <v>2</v>
      </c>
      <c r="J53" s="448">
        <v>1</v>
      </c>
      <c r="K53" s="448">
        <v>0</v>
      </c>
    </row>
    <row r="54" spans="1:11" s="26" customFormat="1" ht="15" customHeight="1">
      <c r="A54" s="594"/>
      <c r="B54" s="71" t="s">
        <v>46</v>
      </c>
      <c r="C54" s="449">
        <v>10</v>
      </c>
      <c r="D54" s="449">
        <v>0</v>
      </c>
      <c r="E54" s="464">
        <v>1</v>
      </c>
      <c r="F54" s="467">
        <v>0</v>
      </c>
      <c r="G54" s="449">
        <v>0</v>
      </c>
      <c r="H54" s="449">
        <v>0</v>
      </c>
      <c r="I54" s="449">
        <v>5</v>
      </c>
      <c r="J54" s="449">
        <v>4</v>
      </c>
      <c r="K54" s="449">
        <v>0</v>
      </c>
    </row>
    <row r="55" spans="1:11" s="26" customFormat="1" ht="15" customHeight="1">
      <c r="A55" s="592" t="s">
        <v>90</v>
      </c>
      <c r="B55" s="75" t="s">
        <v>2</v>
      </c>
      <c r="C55" s="447">
        <v>11</v>
      </c>
      <c r="D55" s="447">
        <v>0</v>
      </c>
      <c r="E55" s="462">
        <v>2</v>
      </c>
      <c r="F55" s="463">
        <v>1</v>
      </c>
      <c r="G55" s="447">
        <v>0</v>
      </c>
      <c r="H55" s="447">
        <v>0</v>
      </c>
      <c r="I55" s="447">
        <v>6</v>
      </c>
      <c r="J55" s="447">
        <v>2</v>
      </c>
      <c r="K55" s="447">
        <v>0</v>
      </c>
    </row>
    <row r="56" spans="1:11" s="26" customFormat="1" ht="15" customHeight="1">
      <c r="A56" s="593"/>
      <c r="B56" s="69" t="s">
        <v>45</v>
      </c>
      <c r="C56" s="448">
        <v>7</v>
      </c>
      <c r="D56" s="448">
        <v>0</v>
      </c>
      <c r="E56" s="462">
        <v>1</v>
      </c>
      <c r="F56" s="463">
        <v>1</v>
      </c>
      <c r="G56" s="448">
        <v>0</v>
      </c>
      <c r="H56" s="448">
        <v>0</v>
      </c>
      <c r="I56" s="448">
        <v>4</v>
      </c>
      <c r="J56" s="448">
        <v>1</v>
      </c>
      <c r="K56" s="448">
        <v>0</v>
      </c>
    </row>
    <row r="57" spans="1:11" s="26" customFormat="1" ht="15" customHeight="1">
      <c r="A57" s="594"/>
      <c r="B57" s="71" t="s">
        <v>46</v>
      </c>
      <c r="C57" s="449">
        <v>4</v>
      </c>
      <c r="D57" s="449">
        <v>0</v>
      </c>
      <c r="E57" s="464">
        <v>1</v>
      </c>
      <c r="F57" s="467">
        <v>0</v>
      </c>
      <c r="G57" s="449">
        <v>0</v>
      </c>
      <c r="H57" s="449">
        <v>0</v>
      </c>
      <c r="I57" s="449">
        <v>2</v>
      </c>
      <c r="J57" s="449">
        <v>1</v>
      </c>
      <c r="K57" s="449">
        <v>0</v>
      </c>
    </row>
    <row r="58" spans="1:11" s="26" customFormat="1" ht="15" customHeight="1">
      <c r="A58" s="592" t="s">
        <v>91</v>
      </c>
      <c r="B58" s="75" t="s">
        <v>2</v>
      </c>
      <c r="C58" s="447">
        <v>25</v>
      </c>
      <c r="D58" s="447">
        <v>0</v>
      </c>
      <c r="E58" s="462">
        <v>6</v>
      </c>
      <c r="F58" s="463">
        <v>2</v>
      </c>
      <c r="G58" s="447">
        <v>1</v>
      </c>
      <c r="H58" s="447">
        <v>0</v>
      </c>
      <c r="I58" s="447">
        <v>6</v>
      </c>
      <c r="J58" s="447">
        <v>9</v>
      </c>
      <c r="K58" s="447">
        <v>1</v>
      </c>
    </row>
    <row r="59" spans="1:11" s="26" customFormat="1" ht="15" customHeight="1">
      <c r="A59" s="593"/>
      <c r="B59" s="69" t="s">
        <v>45</v>
      </c>
      <c r="C59" s="448">
        <v>14</v>
      </c>
      <c r="D59" s="448">
        <v>0</v>
      </c>
      <c r="E59" s="462">
        <v>2</v>
      </c>
      <c r="F59" s="463">
        <v>1</v>
      </c>
      <c r="G59" s="448">
        <v>1</v>
      </c>
      <c r="H59" s="448">
        <v>0</v>
      </c>
      <c r="I59" s="448">
        <v>4</v>
      </c>
      <c r="J59" s="448">
        <v>5</v>
      </c>
      <c r="K59" s="448">
        <v>1</v>
      </c>
    </row>
    <row r="60" spans="1:11" s="26" customFormat="1" ht="15" customHeight="1">
      <c r="A60" s="594"/>
      <c r="B60" s="71" t="s">
        <v>46</v>
      </c>
      <c r="C60" s="449">
        <v>11</v>
      </c>
      <c r="D60" s="449">
        <v>0</v>
      </c>
      <c r="E60" s="464">
        <v>4</v>
      </c>
      <c r="F60" s="465">
        <v>1</v>
      </c>
      <c r="G60" s="449">
        <v>0</v>
      </c>
      <c r="H60" s="449">
        <v>0</v>
      </c>
      <c r="I60" s="449">
        <v>2</v>
      </c>
      <c r="J60" s="449">
        <v>4</v>
      </c>
      <c r="K60" s="449">
        <v>0</v>
      </c>
    </row>
    <row r="61" spans="1:11" s="26" customFormat="1" ht="15" customHeight="1">
      <c r="A61" s="592" t="s">
        <v>92</v>
      </c>
      <c r="B61" s="75" t="s">
        <v>2</v>
      </c>
      <c r="C61" s="447">
        <v>16</v>
      </c>
      <c r="D61" s="447">
        <v>0</v>
      </c>
      <c r="E61" s="462">
        <v>5</v>
      </c>
      <c r="F61" s="463">
        <v>4</v>
      </c>
      <c r="G61" s="447">
        <v>1</v>
      </c>
      <c r="H61" s="447">
        <v>0</v>
      </c>
      <c r="I61" s="447">
        <v>3</v>
      </c>
      <c r="J61" s="447">
        <v>3</v>
      </c>
      <c r="K61" s="447">
        <v>0</v>
      </c>
    </row>
    <row r="62" spans="1:11" s="26" customFormat="1" ht="15" customHeight="1">
      <c r="A62" s="593"/>
      <c r="B62" s="69" t="s">
        <v>45</v>
      </c>
      <c r="C62" s="448">
        <v>7</v>
      </c>
      <c r="D62" s="448">
        <v>0</v>
      </c>
      <c r="E62" s="462">
        <v>1</v>
      </c>
      <c r="F62" s="463">
        <v>3</v>
      </c>
      <c r="G62" s="448">
        <v>1</v>
      </c>
      <c r="H62" s="448">
        <v>0</v>
      </c>
      <c r="I62" s="448">
        <v>2</v>
      </c>
      <c r="J62" s="448">
        <v>0</v>
      </c>
      <c r="K62" s="448">
        <v>0</v>
      </c>
    </row>
    <row r="63" spans="1:11" s="26" customFormat="1" ht="15" customHeight="1">
      <c r="A63" s="594"/>
      <c r="B63" s="71" t="s">
        <v>46</v>
      </c>
      <c r="C63" s="449">
        <v>9</v>
      </c>
      <c r="D63" s="449">
        <v>0</v>
      </c>
      <c r="E63" s="464">
        <v>4</v>
      </c>
      <c r="F63" s="465">
        <v>1</v>
      </c>
      <c r="G63" s="449">
        <v>0</v>
      </c>
      <c r="H63" s="449">
        <v>0</v>
      </c>
      <c r="I63" s="449">
        <v>1</v>
      </c>
      <c r="J63" s="449">
        <v>3</v>
      </c>
      <c r="K63" s="449">
        <v>0</v>
      </c>
    </row>
    <row r="64" spans="1:11" s="26" customFormat="1" ht="15" customHeight="1">
      <c r="A64" s="592" t="s">
        <v>93</v>
      </c>
      <c r="B64" s="75" t="s">
        <v>2</v>
      </c>
      <c r="C64" s="447">
        <v>7</v>
      </c>
      <c r="D64" s="447">
        <v>0</v>
      </c>
      <c r="E64" s="462">
        <v>1</v>
      </c>
      <c r="F64" s="469">
        <v>0</v>
      </c>
      <c r="G64" s="447">
        <v>2</v>
      </c>
      <c r="H64" s="447">
        <v>0</v>
      </c>
      <c r="I64" s="447">
        <v>0</v>
      </c>
      <c r="J64" s="447">
        <v>4</v>
      </c>
      <c r="K64" s="447">
        <v>0</v>
      </c>
    </row>
    <row r="65" spans="1:11" s="26" customFormat="1" ht="15" customHeight="1">
      <c r="A65" s="593"/>
      <c r="B65" s="69" t="s">
        <v>45</v>
      </c>
      <c r="C65" s="448">
        <v>3</v>
      </c>
      <c r="D65" s="448">
        <v>0</v>
      </c>
      <c r="E65" s="462">
        <v>1</v>
      </c>
      <c r="F65" s="469">
        <v>0</v>
      </c>
      <c r="G65" s="448">
        <v>0</v>
      </c>
      <c r="H65" s="448">
        <v>0</v>
      </c>
      <c r="I65" s="448">
        <v>0</v>
      </c>
      <c r="J65" s="448">
        <v>2</v>
      </c>
      <c r="K65" s="448">
        <v>0</v>
      </c>
    </row>
    <row r="66" spans="1:11" s="26" customFormat="1" ht="15" customHeight="1">
      <c r="A66" s="594"/>
      <c r="B66" s="71" t="s">
        <v>46</v>
      </c>
      <c r="C66" s="449">
        <v>4</v>
      </c>
      <c r="D66" s="449">
        <v>0</v>
      </c>
      <c r="E66" s="466">
        <v>0</v>
      </c>
      <c r="F66" s="467">
        <v>0</v>
      </c>
      <c r="G66" s="449">
        <v>2</v>
      </c>
      <c r="H66" s="449">
        <v>0</v>
      </c>
      <c r="I66" s="449">
        <v>0</v>
      </c>
      <c r="J66" s="449">
        <v>2</v>
      </c>
      <c r="K66" s="449">
        <v>0</v>
      </c>
    </row>
    <row r="67" spans="1:11" s="26" customFormat="1" ht="15" customHeight="1">
      <c r="A67" s="592" t="s">
        <v>94</v>
      </c>
      <c r="B67" s="75" t="s">
        <v>2</v>
      </c>
      <c r="C67" s="447">
        <v>18</v>
      </c>
      <c r="D67" s="447">
        <v>0</v>
      </c>
      <c r="E67" s="462">
        <v>4</v>
      </c>
      <c r="F67" s="463">
        <v>2</v>
      </c>
      <c r="G67" s="447">
        <v>1</v>
      </c>
      <c r="H67" s="447">
        <v>0</v>
      </c>
      <c r="I67" s="447">
        <v>6</v>
      </c>
      <c r="J67" s="447">
        <v>5</v>
      </c>
      <c r="K67" s="447">
        <v>0</v>
      </c>
    </row>
    <row r="68" spans="1:11" s="26" customFormat="1" ht="15" customHeight="1">
      <c r="A68" s="593"/>
      <c r="B68" s="69" t="s">
        <v>45</v>
      </c>
      <c r="C68" s="448">
        <v>10</v>
      </c>
      <c r="D68" s="448">
        <v>0</v>
      </c>
      <c r="E68" s="462">
        <v>3</v>
      </c>
      <c r="F68" s="463">
        <v>2</v>
      </c>
      <c r="G68" s="448">
        <v>1</v>
      </c>
      <c r="H68" s="448">
        <v>0</v>
      </c>
      <c r="I68" s="448">
        <v>1</v>
      </c>
      <c r="J68" s="448">
        <v>3</v>
      </c>
      <c r="K68" s="448">
        <v>0</v>
      </c>
    </row>
    <row r="69" spans="1:11" s="26" customFormat="1" ht="15" customHeight="1">
      <c r="A69" s="594"/>
      <c r="B69" s="71" t="s">
        <v>46</v>
      </c>
      <c r="C69" s="449">
        <v>8</v>
      </c>
      <c r="D69" s="449">
        <v>0</v>
      </c>
      <c r="E69" s="464">
        <v>1</v>
      </c>
      <c r="F69" s="467">
        <v>0</v>
      </c>
      <c r="G69" s="449">
        <v>0</v>
      </c>
      <c r="H69" s="449">
        <v>0</v>
      </c>
      <c r="I69" s="449">
        <v>5</v>
      </c>
      <c r="J69" s="449">
        <v>2</v>
      </c>
      <c r="K69" s="449">
        <v>0</v>
      </c>
    </row>
    <row r="70" spans="1:11" s="80" customFormat="1" ht="16.5" customHeight="1">
      <c r="A70" s="77" t="s">
        <v>95</v>
      </c>
      <c r="B70" s="78"/>
      <c r="C70" s="37"/>
      <c r="D70" s="79"/>
      <c r="E70" s="37"/>
      <c r="F70" s="79"/>
      <c r="G70" s="37"/>
      <c r="H70" s="79"/>
      <c r="I70" s="37"/>
      <c r="J70" s="79"/>
      <c r="K70" s="37"/>
    </row>
  </sheetData>
  <sheetProtection/>
  <mergeCells count="24">
    <mergeCell ref="A55:A57"/>
    <mergeCell ref="A58:A60"/>
    <mergeCell ref="A61:A63"/>
    <mergeCell ref="A64:A66"/>
    <mergeCell ref="A67:A69"/>
    <mergeCell ref="A37:A39"/>
    <mergeCell ref="A40:A42"/>
    <mergeCell ref="A43:A45"/>
    <mergeCell ref="A46:A48"/>
    <mergeCell ref="A49:A51"/>
    <mergeCell ref="A52:A54"/>
    <mergeCell ref="A19:A21"/>
    <mergeCell ref="A22:A24"/>
    <mergeCell ref="A25:A27"/>
    <mergeCell ref="A28:A30"/>
    <mergeCell ref="A31:A33"/>
    <mergeCell ref="A34:A36"/>
    <mergeCell ref="C2:C3"/>
    <mergeCell ref="A4:A6"/>
    <mergeCell ref="A7:A9"/>
    <mergeCell ref="A10:A12"/>
    <mergeCell ref="A13:A15"/>
    <mergeCell ref="A16:A18"/>
    <mergeCell ref="A2:B3"/>
  </mergeCells>
  <printOptions/>
  <pageMargins left="0.7874015748031497" right="0.5905511811023623" top="0.5905511811023623" bottom="0.5905511811023623" header="0.31496062992125984" footer="0.31496062992125984"/>
  <pageSetup fitToHeight="1" fitToWidth="1" horizontalDpi="600" verticalDpi="600" orientation="portrait" paperSize="9" scale="74" r:id="rId1"/>
  <rowBreaks count="1" manualBreakCount="1">
    <brk id="2" max="11" man="1"/>
  </rowBreaks>
  <colBreaks count="1" manualBreakCount="1">
    <brk id="3" max="69" man="1"/>
  </colBreaks>
</worksheet>
</file>

<file path=xl/worksheets/sheet11.xml><?xml version="1.0" encoding="utf-8"?>
<worksheet xmlns="http://schemas.openxmlformats.org/spreadsheetml/2006/main" xmlns:r="http://schemas.openxmlformats.org/officeDocument/2006/relationships">
  <sheetPr>
    <pageSetUpPr fitToPage="1"/>
  </sheetPr>
  <dimension ref="A1:Y70"/>
  <sheetViews>
    <sheetView showGridLines="0" view="pageBreakPreview" zoomScale="90" zoomScaleSheetLayoutView="90" zoomScalePageLayoutView="0" workbookViewId="0" topLeftCell="A1">
      <pane xSplit="2" ySplit="2" topLeftCell="D3" activePane="bottomRight" state="frozen"/>
      <selection pane="topLeft" activeCell="A1" sqref="A1"/>
      <selection pane="topRight" activeCell="A1" sqref="A1"/>
      <selection pane="bottomLeft" activeCell="A1" sqref="A1"/>
      <selection pane="bottomRight" activeCell="Z12" sqref="Z12:Z69"/>
    </sheetView>
  </sheetViews>
  <sheetFormatPr defaultColWidth="9.00390625" defaultRowHeight="10.5" customHeight="1"/>
  <cols>
    <col min="1" max="1" width="8.140625" style="249" customWidth="1"/>
    <col min="2" max="2" width="5.421875" style="250" bestFit="1" customWidth="1"/>
    <col min="3" max="3" width="7.57421875" style="251" customWidth="1"/>
    <col min="4" max="5" width="5.421875" style="251" bestFit="1" customWidth="1"/>
    <col min="6" max="23" width="7.421875" style="251" bestFit="1" customWidth="1"/>
    <col min="24" max="24" width="6.421875" style="251" bestFit="1" customWidth="1"/>
    <col min="25" max="25" width="5.57421875" style="251" customWidth="1"/>
    <col min="26" max="16384" width="9.00390625" style="251" customWidth="1"/>
  </cols>
  <sheetData>
    <row r="1" spans="1:25" s="231" customFormat="1" ht="12.75">
      <c r="A1" s="229" t="s">
        <v>267</v>
      </c>
      <c r="B1" s="230"/>
      <c r="Y1" s="232" t="s">
        <v>328</v>
      </c>
    </row>
    <row r="2" spans="1:25" s="235" customFormat="1" ht="12.75">
      <c r="A2" s="233"/>
      <c r="B2" s="233"/>
      <c r="C2" s="234" t="s">
        <v>2</v>
      </c>
      <c r="D2" s="234" t="s">
        <v>201</v>
      </c>
      <c r="E2" s="234" t="s">
        <v>130</v>
      </c>
      <c r="F2" s="234" t="s">
        <v>131</v>
      </c>
      <c r="G2" s="234" t="s">
        <v>132</v>
      </c>
      <c r="H2" s="234" t="s">
        <v>133</v>
      </c>
      <c r="I2" s="234" t="s">
        <v>134</v>
      </c>
      <c r="J2" s="234" t="s">
        <v>135</v>
      </c>
      <c r="K2" s="234" t="s">
        <v>136</v>
      </c>
      <c r="L2" s="234" t="s">
        <v>137</v>
      </c>
      <c r="M2" s="234" t="s">
        <v>138</v>
      </c>
      <c r="N2" s="234" t="s">
        <v>139</v>
      </c>
      <c r="O2" s="234" t="s">
        <v>140</v>
      </c>
      <c r="P2" s="234" t="s">
        <v>141</v>
      </c>
      <c r="Q2" s="234" t="s">
        <v>142</v>
      </c>
      <c r="R2" s="234" t="s">
        <v>143</v>
      </c>
      <c r="S2" s="234" t="s">
        <v>144</v>
      </c>
      <c r="T2" s="234" t="s">
        <v>145</v>
      </c>
      <c r="U2" s="234" t="s">
        <v>146</v>
      </c>
      <c r="V2" s="234" t="s">
        <v>147</v>
      </c>
      <c r="W2" s="234" t="s">
        <v>148</v>
      </c>
      <c r="X2" s="234" t="s">
        <v>149</v>
      </c>
      <c r="Y2" s="234" t="s">
        <v>44</v>
      </c>
    </row>
    <row r="3" spans="1:25" s="231" customFormat="1" ht="12.75">
      <c r="A3" s="596" t="s">
        <v>199</v>
      </c>
      <c r="B3" s="371" t="s">
        <v>2</v>
      </c>
      <c r="C3" s="372">
        <v>35937</v>
      </c>
      <c r="D3" s="373" t="s">
        <v>9</v>
      </c>
      <c r="E3" s="373" t="s">
        <v>9</v>
      </c>
      <c r="F3" s="373">
        <v>3</v>
      </c>
      <c r="G3" s="373">
        <v>1</v>
      </c>
      <c r="H3" s="373">
        <v>5</v>
      </c>
      <c r="I3" s="373">
        <v>13</v>
      </c>
      <c r="J3" s="373">
        <v>47</v>
      </c>
      <c r="K3" s="373">
        <v>107</v>
      </c>
      <c r="L3" s="373">
        <v>292</v>
      </c>
      <c r="M3" s="372">
        <v>524</v>
      </c>
      <c r="N3" s="372">
        <v>770</v>
      </c>
      <c r="O3" s="373">
        <v>1089</v>
      </c>
      <c r="P3" s="373">
        <v>1694</v>
      </c>
      <c r="Q3" s="373">
        <v>3056</v>
      </c>
      <c r="R3" s="373">
        <v>3315</v>
      </c>
      <c r="S3" s="373">
        <v>4596</v>
      </c>
      <c r="T3" s="373">
        <v>6546</v>
      </c>
      <c r="U3" s="373">
        <v>6954</v>
      </c>
      <c r="V3" s="373">
        <v>4946</v>
      </c>
      <c r="W3" s="373">
        <v>1691</v>
      </c>
      <c r="X3" s="373">
        <v>282</v>
      </c>
      <c r="Y3" s="373">
        <v>6</v>
      </c>
    </row>
    <row r="4" spans="1:25" s="231" customFormat="1" ht="12.75">
      <c r="A4" s="597"/>
      <c r="B4" s="374" t="s">
        <v>45</v>
      </c>
      <c r="C4" s="372">
        <v>20476</v>
      </c>
      <c r="D4" s="372" t="s">
        <v>9</v>
      </c>
      <c r="E4" s="372" t="s">
        <v>9</v>
      </c>
      <c r="F4" s="372">
        <v>1</v>
      </c>
      <c r="G4" s="372">
        <v>1</v>
      </c>
      <c r="H4" s="372">
        <v>5</v>
      </c>
      <c r="I4" s="372">
        <v>9</v>
      </c>
      <c r="J4" s="372">
        <v>39</v>
      </c>
      <c r="K4" s="372">
        <v>85</v>
      </c>
      <c r="L4" s="372">
        <v>239</v>
      </c>
      <c r="M4" s="372">
        <v>453</v>
      </c>
      <c r="N4" s="372">
        <v>661</v>
      </c>
      <c r="O4" s="372">
        <v>953</v>
      </c>
      <c r="P4" s="372">
        <v>1403</v>
      </c>
      <c r="Q4" s="372">
        <v>2403</v>
      </c>
      <c r="R4" s="372">
        <v>2341</v>
      </c>
      <c r="S4" s="372">
        <v>2962</v>
      </c>
      <c r="T4" s="372">
        <v>3588</v>
      </c>
      <c r="U4" s="372">
        <v>3196</v>
      </c>
      <c r="V4" s="372">
        <v>1680</v>
      </c>
      <c r="W4" s="372">
        <v>408</v>
      </c>
      <c r="X4" s="372">
        <v>43</v>
      </c>
      <c r="Y4" s="372">
        <v>6</v>
      </c>
    </row>
    <row r="5" spans="1:25" s="231" customFormat="1" ht="12.75">
      <c r="A5" s="598"/>
      <c r="B5" s="375" t="s">
        <v>46</v>
      </c>
      <c r="C5" s="376">
        <v>15461</v>
      </c>
      <c r="D5" s="376" t="s">
        <v>9</v>
      </c>
      <c r="E5" s="376" t="s">
        <v>9</v>
      </c>
      <c r="F5" s="376">
        <v>2</v>
      </c>
      <c r="G5" s="376" t="s">
        <v>9</v>
      </c>
      <c r="H5" s="376" t="s">
        <v>9</v>
      </c>
      <c r="I5" s="376">
        <v>4</v>
      </c>
      <c r="J5" s="376">
        <v>8</v>
      </c>
      <c r="K5" s="376">
        <v>22</v>
      </c>
      <c r="L5" s="376">
        <v>53</v>
      </c>
      <c r="M5" s="376">
        <v>71</v>
      </c>
      <c r="N5" s="376">
        <v>109</v>
      </c>
      <c r="O5" s="376">
        <v>136</v>
      </c>
      <c r="P5" s="376">
        <v>291</v>
      </c>
      <c r="Q5" s="376">
        <v>653</v>
      </c>
      <c r="R5" s="376">
        <v>974</v>
      </c>
      <c r="S5" s="376">
        <v>1634</v>
      </c>
      <c r="T5" s="376">
        <v>2958</v>
      </c>
      <c r="U5" s="376">
        <v>3758</v>
      </c>
      <c r="V5" s="376">
        <v>3266</v>
      </c>
      <c r="W5" s="376">
        <v>1283</v>
      </c>
      <c r="X5" s="376">
        <v>239</v>
      </c>
      <c r="Y5" s="376" t="s">
        <v>9</v>
      </c>
    </row>
    <row r="6" spans="1:25" s="231" customFormat="1" ht="12.75">
      <c r="A6" s="599" t="s">
        <v>7</v>
      </c>
      <c r="B6" s="393" t="s">
        <v>2</v>
      </c>
      <c r="C6" s="394">
        <v>1488</v>
      </c>
      <c r="D6" s="394" t="s">
        <v>9</v>
      </c>
      <c r="E6" s="394" t="s">
        <v>9</v>
      </c>
      <c r="F6" s="394" t="s">
        <v>9</v>
      </c>
      <c r="G6" s="394">
        <v>1</v>
      </c>
      <c r="H6" s="394" t="s">
        <v>9</v>
      </c>
      <c r="I6" s="394">
        <v>1</v>
      </c>
      <c r="J6" s="394">
        <v>3</v>
      </c>
      <c r="K6" s="394">
        <v>3</v>
      </c>
      <c r="L6" s="394">
        <v>15</v>
      </c>
      <c r="M6" s="394">
        <v>16</v>
      </c>
      <c r="N6" s="394">
        <v>24</v>
      </c>
      <c r="O6" s="394">
        <v>36</v>
      </c>
      <c r="P6" s="394">
        <v>93</v>
      </c>
      <c r="Q6" s="394">
        <v>112</v>
      </c>
      <c r="R6" s="394">
        <v>131</v>
      </c>
      <c r="S6" s="394">
        <v>195</v>
      </c>
      <c r="T6" s="394">
        <v>270</v>
      </c>
      <c r="U6" s="394">
        <v>281</v>
      </c>
      <c r="V6" s="394">
        <v>205</v>
      </c>
      <c r="W6" s="394">
        <v>87</v>
      </c>
      <c r="X6" s="394">
        <v>15</v>
      </c>
      <c r="Y6" s="394" t="s">
        <v>9</v>
      </c>
    </row>
    <row r="7" spans="1:25" s="231" customFormat="1" ht="12.75">
      <c r="A7" s="600"/>
      <c r="B7" s="395" t="s">
        <v>45</v>
      </c>
      <c r="C7" s="396">
        <v>802</v>
      </c>
      <c r="D7" s="396" t="s">
        <v>9</v>
      </c>
      <c r="E7" s="396" t="s">
        <v>9</v>
      </c>
      <c r="F7" s="396" t="s">
        <v>9</v>
      </c>
      <c r="G7" s="396">
        <v>1</v>
      </c>
      <c r="H7" s="396" t="s">
        <v>9</v>
      </c>
      <c r="I7" s="396" t="s">
        <v>9</v>
      </c>
      <c r="J7" s="396">
        <v>2</v>
      </c>
      <c r="K7" s="396">
        <v>3</v>
      </c>
      <c r="L7" s="396">
        <v>13</v>
      </c>
      <c r="M7" s="396">
        <v>15</v>
      </c>
      <c r="N7" s="396">
        <v>20</v>
      </c>
      <c r="O7" s="396">
        <v>29</v>
      </c>
      <c r="P7" s="396">
        <v>74</v>
      </c>
      <c r="Q7" s="396">
        <v>76</v>
      </c>
      <c r="R7" s="396">
        <v>83</v>
      </c>
      <c r="S7" s="396">
        <v>133</v>
      </c>
      <c r="T7" s="396">
        <v>140</v>
      </c>
      <c r="U7" s="396">
        <v>129</v>
      </c>
      <c r="V7" s="396">
        <v>66</v>
      </c>
      <c r="W7" s="396">
        <v>18</v>
      </c>
      <c r="X7" s="396" t="s">
        <v>9</v>
      </c>
      <c r="Y7" s="396" t="s">
        <v>9</v>
      </c>
    </row>
    <row r="8" spans="1:25" s="231" customFormat="1" ht="12.75">
      <c r="A8" s="601"/>
      <c r="B8" s="397" t="s">
        <v>46</v>
      </c>
      <c r="C8" s="398">
        <v>686</v>
      </c>
      <c r="D8" s="398" t="s">
        <v>9</v>
      </c>
      <c r="E8" s="398" t="s">
        <v>9</v>
      </c>
      <c r="F8" s="398" t="s">
        <v>9</v>
      </c>
      <c r="G8" s="398" t="s">
        <v>9</v>
      </c>
      <c r="H8" s="398" t="s">
        <v>9</v>
      </c>
      <c r="I8" s="398">
        <v>1</v>
      </c>
      <c r="J8" s="398">
        <v>1</v>
      </c>
      <c r="K8" s="398" t="s">
        <v>9</v>
      </c>
      <c r="L8" s="398">
        <v>2</v>
      </c>
      <c r="M8" s="398">
        <v>1</v>
      </c>
      <c r="N8" s="398">
        <v>4</v>
      </c>
      <c r="O8" s="398">
        <v>7</v>
      </c>
      <c r="P8" s="398">
        <v>19</v>
      </c>
      <c r="Q8" s="398">
        <v>36</v>
      </c>
      <c r="R8" s="398">
        <v>48</v>
      </c>
      <c r="S8" s="398">
        <v>62</v>
      </c>
      <c r="T8" s="398">
        <v>130</v>
      </c>
      <c r="U8" s="398">
        <v>152</v>
      </c>
      <c r="V8" s="398">
        <v>139</v>
      </c>
      <c r="W8" s="398">
        <v>69</v>
      </c>
      <c r="X8" s="398">
        <v>15</v>
      </c>
      <c r="Y8" s="398" t="s">
        <v>9</v>
      </c>
    </row>
    <row r="9" spans="1:25" s="231" customFormat="1" ht="12.75">
      <c r="A9" s="602" t="s">
        <v>150</v>
      </c>
      <c r="B9" s="242" t="s">
        <v>2</v>
      </c>
      <c r="C9" s="300">
        <v>113</v>
      </c>
      <c r="D9" s="243" t="str">
        <f aca="true" t="shared" si="0" ref="D9:Y9">IF(SUM(D10:D11)=0,"-",SUM(D10:D11))</f>
        <v>-</v>
      </c>
      <c r="E9" s="243" t="str">
        <f t="shared" si="0"/>
        <v>-</v>
      </c>
      <c r="F9" s="243" t="str">
        <f t="shared" si="0"/>
        <v>-</v>
      </c>
      <c r="G9" s="243" t="str">
        <f t="shared" si="0"/>
        <v>-</v>
      </c>
      <c r="H9" s="243" t="str">
        <f t="shared" si="0"/>
        <v>-</v>
      </c>
      <c r="I9" s="243" t="str">
        <f t="shared" si="0"/>
        <v>-</v>
      </c>
      <c r="J9" s="243">
        <f t="shared" si="0"/>
        <v>1</v>
      </c>
      <c r="K9" s="243">
        <f t="shared" si="0"/>
        <v>1</v>
      </c>
      <c r="L9" s="243" t="str">
        <f t="shared" si="0"/>
        <v>-</v>
      </c>
      <c r="M9" s="243">
        <f t="shared" si="0"/>
        <v>1</v>
      </c>
      <c r="N9" s="243">
        <f t="shared" si="0"/>
        <v>2</v>
      </c>
      <c r="O9" s="243">
        <f t="shared" si="0"/>
        <v>1</v>
      </c>
      <c r="P9" s="243">
        <f t="shared" si="0"/>
        <v>7</v>
      </c>
      <c r="Q9" s="243">
        <f t="shared" si="0"/>
        <v>10</v>
      </c>
      <c r="R9" s="243">
        <f t="shared" si="0"/>
        <v>9</v>
      </c>
      <c r="S9" s="243">
        <f t="shared" si="0"/>
        <v>22</v>
      </c>
      <c r="T9" s="243">
        <f t="shared" si="0"/>
        <v>16</v>
      </c>
      <c r="U9" s="243">
        <f t="shared" si="0"/>
        <v>25</v>
      </c>
      <c r="V9" s="243">
        <f t="shared" si="0"/>
        <v>9</v>
      </c>
      <c r="W9" s="243">
        <f t="shared" si="0"/>
        <v>8</v>
      </c>
      <c r="X9" s="243">
        <f t="shared" si="0"/>
        <v>1</v>
      </c>
      <c r="Y9" s="243" t="str">
        <f t="shared" si="0"/>
        <v>-</v>
      </c>
    </row>
    <row r="10" spans="1:25" s="231" customFormat="1" ht="12.75">
      <c r="A10" s="603"/>
      <c r="B10" s="293" t="s">
        <v>45</v>
      </c>
      <c r="C10" s="300">
        <v>61</v>
      </c>
      <c r="D10" s="280" t="str">
        <f aca="true" t="shared" si="1" ref="D10:X11">IF(SUM(D13,D16,D19,D22,D25,D28,D31,D34,D37,D40,D43,D46,D49,D52,D55,D58,D61,D64,D67)=0,"-",SUM(D13,D16,D19,D22,D25,D28,D31,D34,D37,D40,D43,D46,D49,D52,D55,D58,D61,D64,D67))</f>
        <v>-</v>
      </c>
      <c r="E10" s="280" t="str">
        <f t="shared" si="1"/>
        <v>-</v>
      </c>
      <c r="F10" s="280" t="str">
        <f t="shared" si="1"/>
        <v>-</v>
      </c>
      <c r="G10" s="280" t="str">
        <f t="shared" si="1"/>
        <v>-</v>
      </c>
      <c r="H10" s="280" t="str">
        <f t="shared" si="1"/>
        <v>-</v>
      </c>
      <c r="I10" s="280" t="str">
        <f t="shared" si="1"/>
        <v>-</v>
      </c>
      <c r="J10" s="280" t="str">
        <f t="shared" si="1"/>
        <v>-</v>
      </c>
      <c r="K10" s="280">
        <f t="shared" si="1"/>
        <v>1</v>
      </c>
      <c r="L10" s="280" t="str">
        <f t="shared" si="1"/>
        <v>-</v>
      </c>
      <c r="M10" s="280">
        <f t="shared" si="1"/>
        <v>1</v>
      </c>
      <c r="N10" s="280">
        <f t="shared" si="1"/>
        <v>2</v>
      </c>
      <c r="O10" s="280">
        <f t="shared" si="1"/>
        <v>1</v>
      </c>
      <c r="P10" s="280">
        <f t="shared" si="1"/>
        <v>3</v>
      </c>
      <c r="Q10" s="280">
        <f t="shared" si="1"/>
        <v>7</v>
      </c>
      <c r="R10" s="280">
        <f t="shared" si="1"/>
        <v>7</v>
      </c>
      <c r="S10" s="280">
        <f t="shared" si="1"/>
        <v>13</v>
      </c>
      <c r="T10" s="280">
        <f t="shared" si="1"/>
        <v>10</v>
      </c>
      <c r="U10" s="280">
        <f t="shared" si="1"/>
        <v>12</v>
      </c>
      <c r="V10" s="280">
        <f t="shared" si="1"/>
        <v>3</v>
      </c>
      <c r="W10" s="280">
        <f t="shared" si="1"/>
        <v>1</v>
      </c>
      <c r="X10" s="280" t="str">
        <f t="shared" si="1"/>
        <v>-</v>
      </c>
      <c r="Y10" s="280" t="str">
        <f>IF(SUM(Y13,Y16,Y19,Y22,Y25,Y28,Y31,Y34,Y37,Y40,Y43,Y46,Y49,Y52,Y55,Y58,Y61,Y64,Y67)=0,"-",SUM(Y13,Y16,Y19,Y22,Y25,Y28,Y31,Y34,Y37,Y40,Y43,Y46,Y49,Y52,Y55,Y58,Y61,Y64,Y67))</f>
        <v>-</v>
      </c>
    </row>
    <row r="11" spans="1:25" s="231" customFormat="1" ht="12.75">
      <c r="A11" s="604"/>
      <c r="B11" s="294" t="s">
        <v>46</v>
      </c>
      <c r="C11" s="300">
        <v>52</v>
      </c>
      <c r="D11" s="284" t="str">
        <f t="shared" si="1"/>
        <v>-</v>
      </c>
      <c r="E11" s="284" t="str">
        <f t="shared" si="1"/>
        <v>-</v>
      </c>
      <c r="F11" s="284" t="str">
        <f t="shared" si="1"/>
        <v>-</v>
      </c>
      <c r="G11" s="284" t="str">
        <f t="shared" si="1"/>
        <v>-</v>
      </c>
      <c r="H11" s="284" t="str">
        <f t="shared" si="1"/>
        <v>-</v>
      </c>
      <c r="I11" s="284" t="str">
        <f t="shared" si="1"/>
        <v>-</v>
      </c>
      <c r="J11" s="284">
        <f t="shared" si="1"/>
        <v>1</v>
      </c>
      <c r="K11" s="284" t="str">
        <f t="shared" si="1"/>
        <v>-</v>
      </c>
      <c r="L11" s="284" t="str">
        <f t="shared" si="1"/>
        <v>-</v>
      </c>
      <c r="M11" s="284" t="str">
        <f t="shared" si="1"/>
        <v>-</v>
      </c>
      <c r="N11" s="284" t="str">
        <f t="shared" si="1"/>
        <v>-</v>
      </c>
      <c r="O11" s="284" t="str">
        <f t="shared" si="1"/>
        <v>-</v>
      </c>
      <c r="P11" s="284">
        <f t="shared" si="1"/>
        <v>4</v>
      </c>
      <c r="Q11" s="284">
        <f t="shared" si="1"/>
        <v>3</v>
      </c>
      <c r="R11" s="284">
        <f t="shared" si="1"/>
        <v>2</v>
      </c>
      <c r="S11" s="284">
        <f t="shared" si="1"/>
        <v>9</v>
      </c>
      <c r="T11" s="284">
        <f t="shared" si="1"/>
        <v>6</v>
      </c>
      <c r="U11" s="284">
        <f t="shared" si="1"/>
        <v>13</v>
      </c>
      <c r="V11" s="284">
        <f t="shared" si="1"/>
        <v>6</v>
      </c>
      <c r="W11" s="284">
        <f t="shared" si="1"/>
        <v>7</v>
      </c>
      <c r="X11" s="284">
        <f t="shared" si="1"/>
        <v>1</v>
      </c>
      <c r="Y11" s="284" t="str">
        <f>IF(SUM(Y14,Y17,Y20,Y23,Y26,Y29,Y32,Y35,Y38,Y41,Y44,Y47,Y50,Y53,Y56,Y59,Y62,Y65,Y68)=0,"-",SUM(Y14,Y17,Y20,Y23,Y26,Y29,Y32,Y35,Y38,Y41,Y44,Y47,Y50,Y53,Y56,Y59,Y62,Y65,Y68))</f>
        <v>-</v>
      </c>
    </row>
    <row r="12" spans="1:25" s="231" customFormat="1" ht="12.75">
      <c r="A12" s="605" t="s">
        <v>76</v>
      </c>
      <c r="B12" s="236" t="s">
        <v>2</v>
      </c>
      <c r="C12" s="161">
        <v>47</v>
      </c>
      <c r="D12" s="470">
        <v>0</v>
      </c>
      <c r="E12" s="470">
        <v>0</v>
      </c>
      <c r="F12" s="470">
        <v>0</v>
      </c>
      <c r="G12" s="470">
        <v>0</v>
      </c>
      <c r="H12" s="470">
        <v>0</v>
      </c>
      <c r="I12" s="470">
        <v>0</v>
      </c>
      <c r="J12" s="470">
        <v>1</v>
      </c>
      <c r="K12" s="470">
        <v>1</v>
      </c>
      <c r="L12" s="470">
        <v>0</v>
      </c>
      <c r="M12" s="470">
        <v>1</v>
      </c>
      <c r="N12" s="470">
        <v>2</v>
      </c>
      <c r="O12" s="470">
        <v>0</v>
      </c>
      <c r="P12" s="470">
        <v>4</v>
      </c>
      <c r="Q12" s="470">
        <v>1</v>
      </c>
      <c r="R12" s="470">
        <v>4</v>
      </c>
      <c r="S12" s="470">
        <v>8</v>
      </c>
      <c r="T12" s="470">
        <v>7</v>
      </c>
      <c r="U12" s="470">
        <v>10</v>
      </c>
      <c r="V12" s="470">
        <v>5</v>
      </c>
      <c r="W12" s="470">
        <v>3</v>
      </c>
      <c r="X12" s="470">
        <v>0</v>
      </c>
      <c r="Y12" s="470"/>
    </row>
    <row r="13" spans="1:25" s="231" customFormat="1" ht="12.75">
      <c r="A13" s="606"/>
      <c r="B13" s="239" t="s">
        <v>45</v>
      </c>
      <c r="C13" s="237">
        <v>26</v>
      </c>
      <c r="D13" s="471">
        <v>0</v>
      </c>
      <c r="E13" s="471">
        <v>0</v>
      </c>
      <c r="F13" s="471">
        <v>0</v>
      </c>
      <c r="G13" s="471">
        <v>0</v>
      </c>
      <c r="H13" s="471">
        <v>0</v>
      </c>
      <c r="I13" s="471">
        <v>0</v>
      </c>
      <c r="J13" s="471">
        <v>0</v>
      </c>
      <c r="K13" s="471">
        <v>1</v>
      </c>
      <c r="L13" s="471">
        <v>0</v>
      </c>
      <c r="M13" s="471">
        <v>1</v>
      </c>
      <c r="N13" s="471">
        <v>2</v>
      </c>
      <c r="O13" s="471">
        <v>0</v>
      </c>
      <c r="P13" s="471">
        <v>1</v>
      </c>
      <c r="Q13" s="471">
        <v>1</v>
      </c>
      <c r="R13" s="471">
        <v>4</v>
      </c>
      <c r="S13" s="471">
        <v>4</v>
      </c>
      <c r="T13" s="471">
        <v>4</v>
      </c>
      <c r="U13" s="471">
        <v>5</v>
      </c>
      <c r="V13" s="471">
        <v>3</v>
      </c>
      <c r="W13" s="471">
        <v>0</v>
      </c>
      <c r="X13" s="471">
        <v>0</v>
      </c>
      <c r="Y13" s="471"/>
    </row>
    <row r="14" spans="1:25" s="231" customFormat="1" ht="12.75">
      <c r="A14" s="607"/>
      <c r="B14" s="240" t="s">
        <v>46</v>
      </c>
      <c r="C14" s="241">
        <v>21</v>
      </c>
      <c r="D14" s="472">
        <v>0</v>
      </c>
      <c r="E14" s="472">
        <v>0</v>
      </c>
      <c r="F14" s="472">
        <v>0</v>
      </c>
      <c r="G14" s="472">
        <v>0</v>
      </c>
      <c r="H14" s="472">
        <v>0</v>
      </c>
      <c r="I14" s="472">
        <v>0</v>
      </c>
      <c r="J14" s="472">
        <v>1</v>
      </c>
      <c r="K14" s="472">
        <v>0</v>
      </c>
      <c r="L14" s="472">
        <v>0</v>
      </c>
      <c r="M14" s="472">
        <v>0</v>
      </c>
      <c r="N14" s="472">
        <v>0</v>
      </c>
      <c r="O14" s="472">
        <v>0</v>
      </c>
      <c r="P14" s="472">
        <v>3</v>
      </c>
      <c r="Q14" s="472">
        <v>0</v>
      </c>
      <c r="R14" s="472">
        <v>0</v>
      </c>
      <c r="S14" s="472">
        <v>4</v>
      </c>
      <c r="T14" s="472">
        <v>3</v>
      </c>
      <c r="U14" s="472">
        <v>5</v>
      </c>
      <c r="V14" s="472">
        <v>2</v>
      </c>
      <c r="W14" s="472">
        <v>3</v>
      </c>
      <c r="X14" s="472">
        <v>0</v>
      </c>
      <c r="Y14" s="472"/>
    </row>
    <row r="15" spans="1:25" s="231" customFormat="1" ht="12.75">
      <c r="A15" s="605" t="s">
        <v>77</v>
      </c>
      <c r="B15" s="236" t="s">
        <v>2</v>
      </c>
      <c r="C15" s="161">
        <v>13</v>
      </c>
      <c r="D15" s="470">
        <v>0</v>
      </c>
      <c r="E15" s="470">
        <v>0</v>
      </c>
      <c r="F15" s="470">
        <v>0</v>
      </c>
      <c r="G15" s="470">
        <v>0</v>
      </c>
      <c r="H15" s="470">
        <v>0</v>
      </c>
      <c r="I15" s="470">
        <v>0</v>
      </c>
      <c r="J15" s="470">
        <v>0</v>
      </c>
      <c r="K15" s="470">
        <v>0</v>
      </c>
      <c r="L15" s="470">
        <v>0</v>
      </c>
      <c r="M15" s="470">
        <v>0</v>
      </c>
      <c r="N15" s="470">
        <v>0</v>
      </c>
      <c r="O15" s="470">
        <v>0</v>
      </c>
      <c r="P15" s="470">
        <v>1</v>
      </c>
      <c r="Q15" s="470">
        <v>3</v>
      </c>
      <c r="R15" s="470">
        <v>2</v>
      </c>
      <c r="S15" s="470">
        <v>1</v>
      </c>
      <c r="T15" s="470">
        <v>2</v>
      </c>
      <c r="U15" s="470">
        <v>3</v>
      </c>
      <c r="V15" s="470">
        <v>0</v>
      </c>
      <c r="W15" s="470">
        <v>0</v>
      </c>
      <c r="X15" s="470">
        <v>1</v>
      </c>
      <c r="Y15" s="470"/>
    </row>
    <row r="16" spans="1:25" s="231" customFormat="1" ht="12.75">
      <c r="A16" s="606"/>
      <c r="B16" s="239" t="s">
        <v>45</v>
      </c>
      <c r="C16" s="237">
        <v>8</v>
      </c>
      <c r="D16" s="471">
        <v>0</v>
      </c>
      <c r="E16" s="471">
        <v>0</v>
      </c>
      <c r="F16" s="471">
        <v>0</v>
      </c>
      <c r="G16" s="471">
        <v>0</v>
      </c>
      <c r="H16" s="471">
        <v>0</v>
      </c>
      <c r="I16" s="471">
        <v>0</v>
      </c>
      <c r="J16" s="471">
        <v>0</v>
      </c>
      <c r="K16" s="471">
        <v>0</v>
      </c>
      <c r="L16" s="471">
        <v>0</v>
      </c>
      <c r="M16" s="471">
        <v>0</v>
      </c>
      <c r="N16" s="471">
        <v>0</v>
      </c>
      <c r="O16" s="471">
        <v>0</v>
      </c>
      <c r="P16" s="471">
        <v>1</v>
      </c>
      <c r="Q16" s="471">
        <v>2</v>
      </c>
      <c r="R16" s="471">
        <v>2</v>
      </c>
      <c r="S16" s="471">
        <v>1</v>
      </c>
      <c r="T16" s="471">
        <v>1</v>
      </c>
      <c r="U16" s="471">
        <v>1</v>
      </c>
      <c r="V16" s="471">
        <v>0</v>
      </c>
      <c r="W16" s="471">
        <v>0</v>
      </c>
      <c r="X16" s="471">
        <v>0</v>
      </c>
      <c r="Y16" s="471"/>
    </row>
    <row r="17" spans="1:25" s="231" customFormat="1" ht="12.75">
      <c r="A17" s="607"/>
      <c r="B17" s="240" t="s">
        <v>46</v>
      </c>
      <c r="C17" s="241">
        <v>5</v>
      </c>
      <c r="D17" s="472">
        <v>0</v>
      </c>
      <c r="E17" s="472">
        <v>0</v>
      </c>
      <c r="F17" s="472">
        <v>0</v>
      </c>
      <c r="G17" s="472">
        <v>0</v>
      </c>
      <c r="H17" s="472">
        <v>0</v>
      </c>
      <c r="I17" s="472">
        <v>0</v>
      </c>
      <c r="J17" s="472">
        <v>0</v>
      </c>
      <c r="K17" s="472">
        <v>0</v>
      </c>
      <c r="L17" s="472">
        <v>0</v>
      </c>
      <c r="M17" s="472">
        <v>0</v>
      </c>
      <c r="N17" s="472">
        <v>0</v>
      </c>
      <c r="O17" s="472">
        <v>0</v>
      </c>
      <c r="P17" s="472">
        <v>0</v>
      </c>
      <c r="Q17" s="472">
        <v>1</v>
      </c>
      <c r="R17" s="472">
        <v>0</v>
      </c>
      <c r="S17" s="472">
        <v>0</v>
      </c>
      <c r="T17" s="472">
        <v>1</v>
      </c>
      <c r="U17" s="472">
        <v>2</v>
      </c>
      <c r="V17" s="472">
        <v>0</v>
      </c>
      <c r="W17" s="472">
        <v>0</v>
      </c>
      <c r="X17" s="472">
        <v>1</v>
      </c>
      <c r="Y17" s="472"/>
    </row>
    <row r="18" spans="1:25" s="231" customFormat="1" ht="12.75">
      <c r="A18" s="605" t="s">
        <v>78</v>
      </c>
      <c r="B18" s="244" t="s">
        <v>2</v>
      </c>
      <c r="C18" s="161">
        <v>1</v>
      </c>
      <c r="D18" s="470">
        <v>0</v>
      </c>
      <c r="E18" s="470">
        <v>0</v>
      </c>
      <c r="F18" s="470">
        <v>0</v>
      </c>
      <c r="G18" s="470">
        <v>0</v>
      </c>
      <c r="H18" s="470">
        <v>0</v>
      </c>
      <c r="I18" s="470">
        <v>0</v>
      </c>
      <c r="J18" s="470">
        <v>0</v>
      </c>
      <c r="K18" s="470">
        <v>0</v>
      </c>
      <c r="L18" s="470">
        <v>0</v>
      </c>
      <c r="M18" s="470">
        <v>0</v>
      </c>
      <c r="N18" s="470">
        <v>0</v>
      </c>
      <c r="O18" s="470">
        <v>0</v>
      </c>
      <c r="P18" s="470">
        <v>0</v>
      </c>
      <c r="Q18" s="470">
        <v>0</v>
      </c>
      <c r="R18" s="470">
        <v>0</v>
      </c>
      <c r="S18" s="470">
        <v>0</v>
      </c>
      <c r="T18" s="470">
        <v>0</v>
      </c>
      <c r="U18" s="470">
        <v>1</v>
      </c>
      <c r="V18" s="470">
        <v>0</v>
      </c>
      <c r="W18" s="470">
        <v>0</v>
      </c>
      <c r="X18" s="470">
        <v>0</v>
      </c>
      <c r="Y18" s="470"/>
    </row>
    <row r="19" spans="1:25" s="231" customFormat="1" ht="12.75">
      <c r="A19" s="606"/>
      <c r="B19" s="245" t="s">
        <v>45</v>
      </c>
      <c r="C19" s="237">
        <v>1</v>
      </c>
      <c r="D19" s="471">
        <v>0</v>
      </c>
      <c r="E19" s="471">
        <v>0</v>
      </c>
      <c r="F19" s="471">
        <v>0</v>
      </c>
      <c r="G19" s="471">
        <v>0</v>
      </c>
      <c r="H19" s="471">
        <v>0</v>
      </c>
      <c r="I19" s="471">
        <v>0</v>
      </c>
      <c r="J19" s="471">
        <v>0</v>
      </c>
      <c r="K19" s="471">
        <v>0</v>
      </c>
      <c r="L19" s="471">
        <v>0</v>
      </c>
      <c r="M19" s="471">
        <v>0</v>
      </c>
      <c r="N19" s="471">
        <v>0</v>
      </c>
      <c r="O19" s="471">
        <v>0</v>
      </c>
      <c r="P19" s="471">
        <v>0</v>
      </c>
      <c r="Q19" s="471">
        <v>0</v>
      </c>
      <c r="R19" s="471">
        <v>0</v>
      </c>
      <c r="S19" s="471">
        <v>0</v>
      </c>
      <c r="T19" s="471">
        <v>0</v>
      </c>
      <c r="U19" s="471">
        <v>1</v>
      </c>
      <c r="V19" s="471">
        <v>0</v>
      </c>
      <c r="W19" s="471">
        <v>0</v>
      </c>
      <c r="X19" s="471">
        <v>0</v>
      </c>
      <c r="Y19" s="471"/>
    </row>
    <row r="20" spans="1:25" s="231" customFormat="1" ht="12.75">
      <c r="A20" s="607"/>
      <c r="B20" s="246" t="s">
        <v>46</v>
      </c>
      <c r="C20" s="241" t="s">
        <v>9</v>
      </c>
      <c r="D20" s="472">
        <v>0</v>
      </c>
      <c r="E20" s="472">
        <v>0</v>
      </c>
      <c r="F20" s="472">
        <v>0</v>
      </c>
      <c r="G20" s="472">
        <v>0</v>
      </c>
      <c r="H20" s="472">
        <v>0</v>
      </c>
      <c r="I20" s="472">
        <v>0</v>
      </c>
      <c r="J20" s="472">
        <v>0</v>
      </c>
      <c r="K20" s="472">
        <v>0</v>
      </c>
      <c r="L20" s="472">
        <v>0</v>
      </c>
      <c r="M20" s="472">
        <v>0</v>
      </c>
      <c r="N20" s="472">
        <v>0</v>
      </c>
      <c r="O20" s="472">
        <v>0</v>
      </c>
      <c r="P20" s="472">
        <v>0</v>
      </c>
      <c r="Q20" s="472">
        <v>0</v>
      </c>
      <c r="R20" s="472">
        <v>0</v>
      </c>
      <c r="S20" s="472">
        <v>0</v>
      </c>
      <c r="T20" s="472">
        <v>0</v>
      </c>
      <c r="U20" s="472">
        <v>0</v>
      </c>
      <c r="V20" s="472">
        <v>0</v>
      </c>
      <c r="W20" s="472">
        <v>0</v>
      </c>
      <c r="X20" s="472">
        <v>0</v>
      </c>
      <c r="Y20" s="472"/>
    </row>
    <row r="21" spans="1:25" s="231" customFormat="1" ht="12.75">
      <c r="A21" s="605" t="s">
        <v>79</v>
      </c>
      <c r="B21" s="236" t="s">
        <v>2</v>
      </c>
      <c r="C21" s="161">
        <v>4</v>
      </c>
      <c r="D21" s="470">
        <v>0</v>
      </c>
      <c r="E21" s="470">
        <v>0</v>
      </c>
      <c r="F21" s="470">
        <v>0</v>
      </c>
      <c r="G21" s="470">
        <v>0</v>
      </c>
      <c r="H21" s="470">
        <v>0</v>
      </c>
      <c r="I21" s="470">
        <v>0</v>
      </c>
      <c r="J21" s="470">
        <v>0</v>
      </c>
      <c r="K21" s="470">
        <v>0</v>
      </c>
      <c r="L21" s="470">
        <v>0</v>
      </c>
      <c r="M21" s="470">
        <v>0</v>
      </c>
      <c r="N21" s="470">
        <v>0</v>
      </c>
      <c r="O21" s="470">
        <v>0</v>
      </c>
      <c r="P21" s="470">
        <v>0</v>
      </c>
      <c r="Q21" s="470">
        <v>0</v>
      </c>
      <c r="R21" s="470">
        <v>0</v>
      </c>
      <c r="S21" s="470">
        <v>1</v>
      </c>
      <c r="T21" s="470">
        <v>1</v>
      </c>
      <c r="U21" s="470">
        <v>1</v>
      </c>
      <c r="V21" s="470">
        <v>0</v>
      </c>
      <c r="W21" s="470">
        <v>1</v>
      </c>
      <c r="X21" s="470">
        <v>0</v>
      </c>
      <c r="Y21" s="470"/>
    </row>
    <row r="22" spans="1:25" s="231" customFormat="1" ht="12.75">
      <c r="A22" s="606"/>
      <c r="B22" s="239" t="s">
        <v>45</v>
      </c>
      <c r="C22" s="237">
        <v>1</v>
      </c>
      <c r="D22" s="471">
        <v>0</v>
      </c>
      <c r="E22" s="471">
        <v>0</v>
      </c>
      <c r="F22" s="471">
        <v>0</v>
      </c>
      <c r="G22" s="471">
        <v>0</v>
      </c>
      <c r="H22" s="471">
        <v>0</v>
      </c>
      <c r="I22" s="471">
        <v>0</v>
      </c>
      <c r="J22" s="471">
        <v>0</v>
      </c>
      <c r="K22" s="471">
        <v>0</v>
      </c>
      <c r="L22" s="471">
        <v>0</v>
      </c>
      <c r="M22" s="471">
        <v>0</v>
      </c>
      <c r="N22" s="471">
        <v>0</v>
      </c>
      <c r="O22" s="471">
        <v>0</v>
      </c>
      <c r="P22" s="471">
        <v>0</v>
      </c>
      <c r="Q22" s="471">
        <v>0</v>
      </c>
      <c r="R22" s="471">
        <v>0</v>
      </c>
      <c r="S22" s="471">
        <v>0</v>
      </c>
      <c r="T22" s="471">
        <v>0</v>
      </c>
      <c r="U22" s="471">
        <v>0</v>
      </c>
      <c r="V22" s="471">
        <v>0</v>
      </c>
      <c r="W22" s="471">
        <v>1</v>
      </c>
      <c r="X22" s="471">
        <v>0</v>
      </c>
      <c r="Y22" s="471"/>
    </row>
    <row r="23" spans="1:25" s="231" customFormat="1" ht="12.75">
      <c r="A23" s="607"/>
      <c r="B23" s="240" t="s">
        <v>46</v>
      </c>
      <c r="C23" s="241">
        <v>3</v>
      </c>
      <c r="D23" s="472">
        <v>0</v>
      </c>
      <c r="E23" s="472">
        <v>0</v>
      </c>
      <c r="F23" s="472">
        <v>0</v>
      </c>
      <c r="G23" s="472">
        <v>0</v>
      </c>
      <c r="H23" s="472">
        <v>0</v>
      </c>
      <c r="I23" s="472">
        <v>0</v>
      </c>
      <c r="J23" s="472">
        <v>0</v>
      </c>
      <c r="K23" s="472">
        <v>0</v>
      </c>
      <c r="L23" s="472">
        <v>0</v>
      </c>
      <c r="M23" s="472">
        <v>0</v>
      </c>
      <c r="N23" s="472">
        <v>0</v>
      </c>
      <c r="O23" s="472">
        <v>0</v>
      </c>
      <c r="P23" s="472">
        <v>0</v>
      </c>
      <c r="Q23" s="472">
        <v>0</v>
      </c>
      <c r="R23" s="472">
        <v>0</v>
      </c>
      <c r="S23" s="472">
        <v>1</v>
      </c>
      <c r="T23" s="472">
        <v>1</v>
      </c>
      <c r="U23" s="472">
        <v>1</v>
      </c>
      <c r="V23" s="472">
        <v>0</v>
      </c>
      <c r="W23" s="472">
        <v>0</v>
      </c>
      <c r="X23" s="472">
        <v>0</v>
      </c>
      <c r="Y23" s="472"/>
    </row>
    <row r="24" spans="1:25" s="231" customFormat="1" ht="12.75">
      <c r="A24" s="605" t="s">
        <v>80</v>
      </c>
      <c r="B24" s="236" t="s">
        <v>2</v>
      </c>
      <c r="C24" s="161" t="s">
        <v>9</v>
      </c>
      <c r="D24" s="470">
        <v>0</v>
      </c>
      <c r="E24" s="470">
        <v>0</v>
      </c>
      <c r="F24" s="470">
        <v>0</v>
      </c>
      <c r="G24" s="470">
        <v>0</v>
      </c>
      <c r="H24" s="470">
        <v>0</v>
      </c>
      <c r="I24" s="470">
        <v>0</v>
      </c>
      <c r="J24" s="470">
        <v>0</v>
      </c>
      <c r="K24" s="470">
        <v>0</v>
      </c>
      <c r="L24" s="470">
        <v>0</v>
      </c>
      <c r="M24" s="470">
        <v>0</v>
      </c>
      <c r="N24" s="470">
        <v>0</v>
      </c>
      <c r="O24" s="470">
        <v>0</v>
      </c>
      <c r="P24" s="470">
        <v>0</v>
      </c>
      <c r="Q24" s="470">
        <v>0</v>
      </c>
      <c r="R24" s="470">
        <v>0</v>
      </c>
      <c r="S24" s="470">
        <v>0</v>
      </c>
      <c r="T24" s="470">
        <v>0</v>
      </c>
      <c r="U24" s="470">
        <v>0</v>
      </c>
      <c r="V24" s="470">
        <v>0</v>
      </c>
      <c r="W24" s="470">
        <v>0</v>
      </c>
      <c r="X24" s="470">
        <v>0</v>
      </c>
      <c r="Y24" s="470"/>
    </row>
    <row r="25" spans="1:25" s="231" customFormat="1" ht="12.75">
      <c r="A25" s="606"/>
      <c r="B25" s="239" t="s">
        <v>45</v>
      </c>
      <c r="C25" s="237" t="s">
        <v>9</v>
      </c>
      <c r="D25" s="471">
        <v>0</v>
      </c>
      <c r="E25" s="471">
        <v>0</v>
      </c>
      <c r="F25" s="471">
        <v>0</v>
      </c>
      <c r="G25" s="471">
        <v>0</v>
      </c>
      <c r="H25" s="471">
        <v>0</v>
      </c>
      <c r="I25" s="471">
        <v>0</v>
      </c>
      <c r="J25" s="471">
        <v>0</v>
      </c>
      <c r="K25" s="471">
        <v>0</v>
      </c>
      <c r="L25" s="471">
        <v>0</v>
      </c>
      <c r="M25" s="471">
        <v>0</v>
      </c>
      <c r="N25" s="471">
        <v>0</v>
      </c>
      <c r="O25" s="471">
        <v>0</v>
      </c>
      <c r="P25" s="471">
        <v>0</v>
      </c>
      <c r="Q25" s="471">
        <v>0</v>
      </c>
      <c r="R25" s="471">
        <v>0</v>
      </c>
      <c r="S25" s="471">
        <v>0</v>
      </c>
      <c r="T25" s="471">
        <v>0</v>
      </c>
      <c r="U25" s="471">
        <v>0</v>
      </c>
      <c r="V25" s="471">
        <v>0</v>
      </c>
      <c r="W25" s="471">
        <v>0</v>
      </c>
      <c r="X25" s="471">
        <v>0</v>
      </c>
      <c r="Y25" s="471"/>
    </row>
    <row r="26" spans="1:25" s="231" customFormat="1" ht="12.75">
      <c r="A26" s="607"/>
      <c r="B26" s="240" t="s">
        <v>46</v>
      </c>
      <c r="C26" s="241" t="s">
        <v>9</v>
      </c>
      <c r="D26" s="472">
        <v>0</v>
      </c>
      <c r="E26" s="472">
        <v>0</v>
      </c>
      <c r="F26" s="472">
        <v>0</v>
      </c>
      <c r="G26" s="472">
        <v>0</v>
      </c>
      <c r="H26" s="472">
        <v>0</v>
      </c>
      <c r="I26" s="472">
        <v>0</v>
      </c>
      <c r="J26" s="472">
        <v>0</v>
      </c>
      <c r="K26" s="472">
        <v>0</v>
      </c>
      <c r="L26" s="472">
        <v>0</v>
      </c>
      <c r="M26" s="472">
        <v>0</v>
      </c>
      <c r="N26" s="472">
        <v>0</v>
      </c>
      <c r="O26" s="472">
        <v>0</v>
      </c>
      <c r="P26" s="472">
        <v>0</v>
      </c>
      <c r="Q26" s="472">
        <v>0</v>
      </c>
      <c r="R26" s="472">
        <v>0</v>
      </c>
      <c r="S26" s="472">
        <v>0</v>
      </c>
      <c r="T26" s="472">
        <v>0</v>
      </c>
      <c r="U26" s="472">
        <v>0</v>
      </c>
      <c r="V26" s="472">
        <v>0</v>
      </c>
      <c r="W26" s="472">
        <v>0</v>
      </c>
      <c r="X26" s="472">
        <v>0</v>
      </c>
      <c r="Y26" s="472"/>
    </row>
    <row r="27" spans="1:25" s="231" customFormat="1" ht="12.75">
      <c r="A27" s="605" t="s">
        <v>81</v>
      </c>
      <c r="B27" s="236" t="s">
        <v>2</v>
      </c>
      <c r="C27" s="161">
        <v>4</v>
      </c>
      <c r="D27" s="470">
        <v>0</v>
      </c>
      <c r="E27" s="470">
        <v>0</v>
      </c>
      <c r="F27" s="470">
        <v>0</v>
      </c>
      <c r="G27" s="470">
        <v>0</v>
      </c>
      <c r="H27" s="470">
        <v>0</v>
      </c>
      <c r="I27" s="470">
        <v>0</v>
      </c>
      <c r="J27" s="470">
        <v>0</v>
      </c>
      <c r="K27" s="470">
        <v>0</v>
      </c>
      <c r="L27" s="470">
        <v>0</v>
      </c>
      <c r="M27" s="470">
        <v>0</v>
      </c>
      <c r="N27" s="470">
        <v>0</v>
      </c>
      <c r="O27" s="470">
        <v>0</v>
      </c>
      <c r="P27" s="470">
        <v>0</v>
      </c>
      <c r="Q27" s="470">
        <v>0</v>
      </c>
      <c r="R27" s="470">
        <v>1</v>
      </c>
      <c r="S27" s="470">
        <v>1</v>
      </c>
      <c r="T27" s="470">
        <v>2</v>
      </c>
      <c r="U27" s="470">
        <v>0</v>
      </c>
      <c r="V27" s="470">
        <v>0</v>
      </c>
      <c r="W27" s="470">
        <v>0</v>
      </c>
      <c r="X27" s="470">
        <v>0</v>
      </c>
      <c r="Y27" s="470"/>
    </row>
    <row r="28" spans="1:25" s="231" customFormat="1" ht="12.75">
      <c r="A28" s="606"/>
      <c r="B28" s="239" t="s">
        <v>45</v>
      </c>
      <c r="C28" s="237">
        <v>4</v>
      </c>
      <c r="D28" s="471">
        <v>0</v>
      </c>
      <c r="E28" s="471">
        <v>0</v>
      </c>
      <c r="F28" s="471">
        <v>0</v>
      </c>
      <c r="G28" s="471">
        <v>0</v>
      </c>
      <c r="H28" s="471">
        <v>0</v>
      </c>
      <c r="I28" s="471">
        <v>0</v>
      </c>
      <c r="J28" s="471">
        <v>0</v>
      </c>
      <c r="K28" s="471">
        <v>0</v>
      </c>
      <c r="L28" s="471">
        <v>0</v>
      </c>
      <c r="M28" s="471">
        <v>0</v>
      </c>
      <c r="N28" s="471">
        <v>0</v>
      </c>
      <c r="O28" s="471">
        <v>0</v>
      </c>
      <c r="P28" s="471">
        <v>0</v>
      </c>
      <c r="Q28" s="471">
        <v>0</v>
      </c>
      <c r="R28" s="471">
        <v>1</v>
      </c>
      <c r="S28" s="471">
        <v>1</v>
      </c>
      <c r="T28" s="471">
        <v>2</v>
      </c>
      <c r="U28" s="471">
        <v>0</v>
      </c>
      <c r="V28" s="471">
        <v>0</v>
      </c>
      <c r="W28" s="471">
        <v>0</v>
      </c>
      <c r="X28" s="471">
        <v>0</v>
      </c>
      <c r="Y28" s="471"/>
    </row>
    <row r="29" spans="1:25" s="231" customFormat="1" ht="12.75">
      <c r="A29" s="607"/>
      <c r="B29" s="240" t="s">
        <v>46</v>
      </c>
      <c r="C29" s="241" t="s">
        <v>9</v>
      </c>
      <c r="D29" s="472">
        <v>0</v>
      </c>
      <c r="E29" s="472">
        <v>0</v>
      </c>
      <c r="F29" s="472">
        <v>0</v>
      </c>
      <c r="G29" s="472">
        <v>0</v>
      </c>
      <c r="H29" s="472">
        <v>0</v>
      </c>
      <c r="I29" s="472">
        <v>0</v>
      </c>
      <c r="J29" s="472">
        <v>0</v>
      </c>
      <c r="K29" s="472">
        <v>0</v>
      </c>
      <c r="L29" s="472">
        <v>0</v>
      </c>
      <c r="M29" s="472">
        <v>0</v>
      </c>
      <c r="N29" s="472">
        <v>0</v>
      </c>
      <c r="O29" s="472">
        <v>0</v>
      </c>
      <c r="P29" s="472">
        <v>0</v>
      </c>
      <c r="Q29" s="472">
        <v>0</v>
      </c>
      <c r="R29" s="472">
        <v>0</v>
      </c>
      <c r="S29" s="472">
        <v>0</v>
      </c>
      <c r="T29" s="472">
        <v>0</v>
      </c>
      <c r="U29" s="472">
        <v>0</v>
      </c>
      <c r="V29" s="472">
        <v>0</v>
      </c>
      <c r="W29" s="472">
        <v>0</v>
      </c>
      <c r="X29" s="472">
        <v>0</v>
      </c>
      <c r="Y29" s="472"/>
    </row>
    <row r="30" spans="1:25" s="231" customFormat="1" ht="12.75">
      <c r="A30" s="605" t="s">
        <v>82</v>
      </c>
      <c r="B30" s="236" t="s">
        <v>2</v>
      </c>
      <c r="C30" s="161">
        <v>5</v>
      </c>
      <c r="D30" s="470">
        <v>0</v>
      </c>
      <c r="E30" s="470">
        <v>0</v>
      </c>
      <c r="F30" s="470">
        <v>0</v>
      </c>
      <c r="G30" s="470">
        <v>0</v>
      </c>
      <c r="H30" s="470">
        <v>0</v>
      </c>
      <c r="I30" s="470">
        <v>0</v>
      </c>
      <c r="J30" s="470">
        <v>0</v>
      </c>
      <c r="K30" s="470">
        <v>0</v>
      </c>
      <c r="L30" s="470">
        <v>0</v>
      </c>
      <c r="M30" s="470">
        <v>0</v>
      </c>
      <c r="N30" s="470">
        <v>0</v>
      </c>
      <c r="O30" s="470">
        <v>1</v>
      </c>
      <c r="P30" s="470">
        <v>0</v>
      </c>
      <c r="Q30" s="470">
        <v>0</v>
      </c>
      <c r="R30" s="470">
        <v>0</v>
      </c>
      <c r="S30" s="470">
        <v>1</v>
      </c>
      <c r="T30" s="470">
        <v>1</v>
      </c>
      <c r="U30" s="470">
        <v>2</v>
      </c>
      <c r="V30" s="470">
        <v>0</v>
      </c>
      <c r="W30" s="470">
        <v>0</v>
      </c>
      <c r="X30" s="470">
        <v>0</v>
      </c>
      <c r="Y30" s="470"/>
    </row>
    <row r="31" spans="1:25" s="231" customFormat="1" ht="12.75">
      <c r="A31" s="606"/>
      <c r="B31" s="239" t="s">
        <v>45</v>
      </c>
      <c r="C31" s="237">
        <v>2</v>
      </c>
      <c r="D31" s="471">
        <v>0</v>
      </c>
      <c r="E31" s="471">
        <v>0</v>
      </c>
      <c r="F31" s="471">
        <v>0</v>
      </c>
      <c r="G31" s="471">
        <v>0</v>
      </c>
      <c r="H31" s="471">
        <v>0</v>
      </c>
      <c r="I31" s="471">
        <v>0</v>
      </c>
      <c r="J31" s="471">
        <v>0</v>
      </c>
      <c r="K31" s="471">
        <v>0</v>
      </c>
      <c r="L31" s="471">
        <v>0</v>
      </c>
      <c r="M31" s="471">
        <v>0</v>
      </c>
      <c r="N31" s="471">
        <v>0</v>
      </c>
      <c r="O31" s="471">
        <v>1</v>
      </c>
      <c r="P31" s="471">
        <v>0</v>
      </c>
      <c r="Q31" s="471">
        <v>0</v>
      </c>
      <c r="R31" s="471">
        <v>0</v>
      </c>
      <c r="S31" s="471">
        <v>0</v>
      </c>
      <c r="T31" s="471">
        <v>1</v>
      </c>
      <c r="U31" s="471">
        <v>0</v>
      </c>
      <c r="V31" s="471">
        <v>0</v>
      </c>
      <c r="W31" s="471">
        <v>0</v>
      </c>
      <c r="X31" s="471">
        <v>0</v>
      </c>
      <c r="Y31" s="471"/>
    </row>
    <row r="32" spans="1:25" s="231" customFormat="1" ht="12.75">
      <c r="A32" s="607"/>
      <c r="B32" s="240" t="s">
        <v>46</v>
      </c>
      <c r="C32" s="241">
        <v>3</v>
      </c>
      <c r="D32" s="472">
        <v>0</v>
      </c>
      <c r="E32" s="472">
        <v>0</v>
      </c>
      <c r="F32" s="472">
        <v>0</v>
      </c>
      <c r="G32" s="472">
        <v>0</v>
      </c>
      <c r="H32" s="472">
        <v>0</v>
      </c>
      <c r="I32" s="472">
        <v>0</v>
      </c>
      <c r="J32" s="472">
        <v>0</v>
      </c>
      <c r="K32" s="472">
        <v>0</v>
      </c>
      <c r="L32" s="472">
        <v>0</v>
      </c>
      <c r="M32" s="472">
        <v>0</v>
      </c>
      <c r="N32" s="472">
        <v>0</v>
      </c>
      <c r="O32" s="472">
        <v>0</v>
      </c>
      <c r="P32" s="472">
        <v>0</v>
      </c>
      <c r="Q32" s="472">
        <v>0</v>
      </c>
      <c r="R32" s="472">
        <v>0</v>
      </c>
      <c r="S32" s="472">
        <v>1</v>
      </c>
      <c r="T32" s="472">
        <v>0</v>
      </c>
      <c r="U32" s="472">
        <v>2</v>
      </c>
      <c r="V32" s="472">
        <v>0</v>
      </c>
      <c r="W32" s="472">
        <v>0</v>
      </c>
      <c r="X32" s="472">
        <v>0</v>
      </c>
      <c r="Y32" s="472"/>
    </row>
    <row r="33" spans="1:25" s="231" customFormat="1" ht="12.75">
      <c r="A33" s="605" t="s">
        <v>83</v>
      </c>
      <c r="B33" s="236" t="s">
        <v>2</v>
      </c>
      <c r="C33" s="161">
        <v>7</v>
      </c>
      <c r="D33" s="470">
        <v>0</v>
      </c>
      <c r="E33" s="470">
        <v>0</v>
      </c>
      <c r="F33" s="470">
        <v>0</v>
      </c>
      <c r="G33" s="470">
        <v>0</v>
      </c>
      <c r="H33" s="470">
        <v>0</v>
      </c>
      <c r="I33" s="470">
        <v>0</v>
      </c>
      <c r="J33" s="470">
        <v>0</v>
      </c>
      <c r="K33" s="470">
        <v>0</v>
      </c>
      <c r="L33" s="470">
        <v>0</v>
      </c>
      <c r="M33" s="470">
        <v>0</v>
      </c>
      <c r="N33" s="470">
        <v>0</v>
      </c>
      <c r="O33" s="470">
        <v>0</v>
      </c>
      <c r="P33" s="470">
        <v>0</v>
      </c>
      <c r="Q33" s="470">
        <v>1</v>
      </c>
      <c r="R33" s="470">
        <v>0</v>
      </c>
      <c r="S33" s="470">
        <v>3</v>
      </c>
      <c r="T33" s="470">
        <v>0</v>
      </c>
      <c r="U33" s="470">
        <v>2</v>
      </c>
      <c r="V33" s="470">
        <v>0</v>
      </c>
      <c r="W33" s="470">
        <v>1</v>
      </c>
      <c r="X33" s="470">
        <v>0</v>
      </c>
      <c r="Y33" s="470"/>
    </row>
    <row r="34" spans="1:25" s="231" customFormat="1" ht="12.75">
      <c r="A34" s="606"/>
      <c r="B34" s="239" t="s">
        <v>45</v>
      </c>
      <c r="C34" s="237">
        <v>3</v>
      </c>
      <c r="D34" s="471">
        <v>0</v>
      </c>
      <c r="E34" s="471">
        <v>0</v>
      </c>
      <c r="F34" s="471">
        <v>0</v>
      </c>
      <c r="G34" s="471">
        <v>0</v>
      </c>
      <c r="H34" s="471">
        <v>0</v>
      </c>
      <c r="I34" s="471">
        <v>0</v>
      </c>
      <c r="J34" s="471">
        <v>0</v>
      </c>
      <c r="K34" s="471">
        <v>0</v>
      </c>
      <c r="L34" s="471">
        <v>0</v>
      </c>
      <c r="M34" s="471">
        <v>0</v>
      </c>
      <c r="N34" s="471">
        <v>0</v>
      </c>
      <c r="O34" s="471">
        <v>0</v>
      </c>
      <c r="P34" s="471">
        <v>0</v>
      </c>
      <c r="Q34" s="471">
        <v>1</v>
      </c>
      <c r="R34" s="471">
        <v>0</v>
      </c>
      <c r="S34" s="471">
        <v>1</v>
      </c>
      <c r="T34" s="471">
        <v>0</v>
      </c>
      <c r="U34" s="471">
        <v>1</v>
      </c>
      <c r="V34" s="471">
        <v>0</v>
      </c>
      <c r="W34" s="471">
        <v>0</v>
      </c>
      <c r="X34" s="471">
        <v>0</v>
      </c>
      <c r="Y34" s="471"/>
    </row>
    <row r="35" spans="1:25" s="231" customFormat="1" ht="12.75">
      <c r="A35" s="607"/>
      <c r="B35" s="240" t="s">
        <v>46</v>
      </c>
      <c r="C35" s="241">
        <v>4</v>
      </c>
      <c r="D35" s="472">
        <v>0</v>
      </c>
      <c r="E35" s="472">
        <v>0</v>
      </c>
      <c r="F35" s="472">
        <v>0</v>
      </c>
      <c r="G35" s="472">
        <v>0</v>
      </c>
      <c r="H35" s="472">
        <v>0</v>
      </c>
      <c r="I35" s="472">
        <v>0</v>
      </c>
      <c r="J35" s="472">
        <v>0</v>
      </c>
      <c r="K35" s="472">
        <v>0</v>
      </c>
      <c r="L35" s="472">
        <v>0</v>
      </c>
      <c r="M35" s="472">
        <v>0</v>
      </c>
      <c r="N35" s="472">
        <v>0</v>
      </c>
      <c r="O35" s="472">
        <v>0</v>
      </c>
      <c r="P35" s="472">
        <v>0</v>
      </c>
      <c r="Q35" s="472">
        <v>0</v>
      </c>
      <c r="R35" s="472">
        <v>0</v>
      </c>
      <c r="S35" s="472">
        <v>2</v>
      </c>
      <c r="T35" s="472">
        <v>0</v>
      </c>
      <c r="U35" s="472">
        <v>1</v>
      </c>
      <c r="V35" s="472">
        <v>0</v>
      </c>
      <c r="W35" s="472">
        <v>1</v>
      </c>
      <c r="X35" s="472">
        <v>0</v>
      </c>
      <c r="Y35" s="472"/>
    </row>
    <row r="36" spans="1:25" s="231" customFormat="1" ht="12.75">
      <c r="A36" s="605" t="s">
        <v>84</v>
      </c>
      <c r="B36" s="236" t="s">
        <v>2</v>
      </c>
      <c r="C36" s="161">
        <v>1</v>
      </c>
      <c r="D36" s="470">
        <v>0</v>
      </c>
      <c r="E36" s="470">
        <v>0</v>
      </c>
      <c r="F36" s="470">
        <v>0</v>
      </c>
      <c r="G36" s="470">
        <v>0</v>
      </c>
      <c r="H36" s="470">
        <v>0</v>
      </c>
      <c r="I36" s="470">
        <v>0</v>
      </c>
      <c r="J36" s="470">
        <v>0</v>
      </c>
      <c r="K36" s="470">
        <v>0</v>
      </c>
      <c r="L36" s="470">
        <v>0</v>
      </c>
      <c r="M36" s="470">
        <v>0</v>
      </c>
      <c r="N36" s="470">
        <v>0</v>
      </c>
      <c r="O36" s="470">
        <v>0</v>
      </c>
      <c r="P36" s="470">
        <v>0</v>
      </c>
      <c r="Q36" s="470">
        <v>1</v>
      </c>
      <c r="R36" s="470">
        <v>0</v>
      </c>
      <c r="S36" s="470">
        <v>0</v>
      </c>
      <c r="T36" s="470">
        <v>0</v>
      </c>
      <c r="U36" s="470">
        <v>0</v>
      </c>
      <c r="V36" s="470">
        <v>0</v>
      </c>
      <c r="W36" s="470">
        <v>0</v>
      </c>
      <c r="X36" s="470">
        <v>0</v>
      </c>
      <c r="Y36" s="470"/>
    </row>
    <row r="37" spans="1:25" s="231" customFormat="1" ht="12.75">
      <c r="A37" s="606"/>
      <c r="B37" s="239" t="s">
        <v>45</v>
      </c>
      <c r="C37" s="237">
        <v>1</v>
      </c>
      <c r="D37" s="471">
        <v>0</v>
      </c>
      <c r="E37" s="471">
        <v>0</v>
      </c>
      <c r="F37" s="471">
        <v>0</v>
      </c>
      <c r="G37" s="471">
        <v>0</v>
      </c>
      <c r="H37" s="471">
        <v>0</v>
      </c>
      <c r="I37" s="471">
        <v>0</v>
      </c>
      <c r="J37" s="471">
        <v>0</v>
      </c>
      <c r="K37" s="471">
        <v>0</v>
      </c>
      <c r="L37" s="471">
        <v>0</v>
      </c>
      <c r="M37" s="471">
        <v>0</v>
      </c>
      <c r="N37" s="471">
        <v>0</v>
      </c>
      <c r="O37" s="471">
        <v>0</v>
      </c>
      <c r="P37" s="471">
        <v>0</v>
      </c>
      <c r="Q37" s="471">
        <v>1</v>
      </c>
      <c r="R37" s="471">
        <v>0</v>
      </c>
      <c r="S37" s="471">
        <v>0</v>
      </c>
      <c r="T37" s="471">
        <v>0</v>
      </c>
      <c r="U37" s="471">
        <v>0</v>
      </c>
      <c r="V37" s="471">
        <v>0</v>
      </c>
      <c r="W37" s="471">
        <v>0</v>
      </c>
      <c r="X37" s="471">
        <v>0</v>
      </c>
      <c r="Y37" s="471"/>
    </row>
    <row r="38" spans="1:25" s="231" customFormat="1" ht="12.75">
      <c r="A38" s="607"/>
      <c r="B38" s="240" t="s">
        <v>46</v>
      </c>
      <c r="C38" s="241" t="s">
        <v>9</v>
      </c>
      <c r="D38" s="472">
        <v>0</v>
      </c>
      <c r="E38" s="472">
        <v>0</v>
      </c>
      <c r="F38" s="472">
        <v>0</v>
      </c>
      <c r="G38" s="472">
        <v>0</v>
      </c>
      <c r="H38" s="472">
        <v>0</v>
      </c>
      <c r="I38" s="472">
        <v>0</v>
      </c>
      <c r="J38" s="472">
        <v>0</v>
      </c>
      <c r="K38" s="472">
        <v>0</v>
      </c>
      <c r="L38" s="472">
        <v>0</v>
      </c>
      <c r="M38" s="472">
        <v>0</v>
      </c>
      <c r="N38" s="472">
        <v>0</v>
      </c>
      <c r="O38" s="472">
        <v>0</v>
      </c>
      <c r="P38" s="472">
        <v>0</v>
      </c>
      <c r="Q38" s="472">
        <v>0</v>
      </c>
      <c r="R38" s="472">
        <v>0</v>
      </c>
      <c r="S38" s="472">
        <v>0</v>
      </c>
      <c r="T38" s="472">
        <v>0</v>
      </c>
      <c r="U38" s="472">
        <v>0</v>
      </c>
      <c r="V38" s="472">
        <v>0</v>
      </c>
      <c r="W38" s="472">
        <v>0</v>
      </c>
      <c r="X38" s="472">
        <v>0</v>
      </c>
      <c r="Y38" s="472"/>
    </row>
    <row r="39" spans="1:25" s="231" customFormat="1" ht="12.75">
      <c r="A39" s="605" t="s">
        <v>85</v>
      </c>
      <c r="B39" s="236" t="s">
        <v>2</v>
      </c>
      <c r="C39" s="161">
        <v>1</v>
      </c>
      <c r="D39" s="470">
        <v>0</v>
      </c>
      <c r="E39" s="470">
        <v>0</v>
      </c>
      <c r="F39" s="470">
        <v>0</v>
      </c>
      <c r="G39" s="470">
        <v>0</v>
      </c>
      <c r="H39" s="470">
        <v>0</v>
      </c>
      <c r="I39" s="470">
        <v>0</v>
      </c>
      <c r="J39" s="470">
        <v>0</v>
      </c>
      <c r="K39" s="470">
        <v>0</v>
      </c>
      <c r="L39" s="470">
        <v>0</v>
      </c>
      <c r="M39" s="470">
        <v>0</v>
      </c>
      <c r="N39" s="470">
        <v>0</v>
      </c>
      <c r="O39" s="470">
        <v>0</v>
      </c>
      <c r="P39" s="470">
        <v>0</v>
      </c>
      <c r="Q39" s="470">
        <v>0</v>
      </c>
      <c r="R39" s="470">
        <v>0</v>
      </c>
      <c r="S39" s="470">
        <v>1</v>
      </c>
      <c r="T39" s="470">
        <v>0</v>
      </c>
      <c r="U39" s="470">
        <v>0</v>
      </c>
      <c r="V39" s="470">
        <v>0</v>
      </c>
      <c r="W39" s="470">
        <v>0</v>
      </c>
      <c r="X39" s="470">
        <v>0</v>
      </c>
      <c r="Y39" s="470"/>
    </row>
    <row r="40" spans="1:25" s="231" customFormat="1" ht="12.75">
      <c r="A40" s="606"/>
      <c r="B40" s="239" t="s">
        <v>45</v>
      </c>
      <c r="C40" s="237">
        <v>1</v>
      </c>
      <c r="D40" s="471">
        <v>0</v>
      </c>
      <c r="E40" s="471">
        <v>0</v>
      </c>
      <c r="F40" s="471">
        <v>0</v>
      </c>
      <c r="G40" s="471">
        <v>0</v>
      </c>
      <c r="H40" s="471">
        <v>0</v>
      </c>
      <c r="I40" s="471">
        <v>0</v>
      </c>
      <c r="J40" s="471">
        <v>0</v>
      </c>
      <c r="K40" s="471">
        <v>0</v>
      </c>
      <c r="L40" s="471">
        <v>0</v>
      </c>
      <c r="M40" s="471">
        <v>0</v>
      </c>
      <c r="N40" s="471">
        <v>0</v>
      </c>
      <c r="O40" s="471">
        <v>0</v>
      </c>
      <c r="P40" s="471">
        <v>0</v>
      </c>
      <c r="Q40" s="471">
        <v>0</v>
      </c>
      <c r="R40" s="471">
        <v>0</v>
      </c>
      <c r="S40" s="471">
        <v>1</v>
      </c>
      <c r="T40" s="471">
        <v>0</v>
      </c>
      <c r="U40" s="471">
        <v>0</v>
      </c>
      <c r="V40" s="471">
        <v>0</v>
      </c>
      <c r="W40" s="471">
        <v>0</v>
      </c>
      <c r="X40" s="471">
        <v>0</v>
      </c>
      <c r="Y40" s="471"/>
    </row>
    <row r="41" spans="1:25" s="231" customFormat="1" ht="12.75">
      <c r="A41" s="607"/>
      <c r="B41" s="240" t="s">
        <v>46</v>
      </c>
      <c r="C41" s="241" t="s">
        <v>9</v>
      </c>
      <c r="D41" s="472">
        <v>0</v>
      </c>
      <c r="E41" s="472">
        <v>0</v>
      </c>
      <c r="F41" s="472">
        <v>0</v>
      </c>
      <c r="G41" s="472">
        <v>0</v>
      </c>
      <c r="H41" s="472">
        <v>0</v>
      </c>
      <c r="I41" s="472">
        <v>0</v>
      </c>
      <c r="J41" s="472">
        <v>0</v>
      </c>
      <c r="K41" s="472">
        <v>0</v>
      </c>
      <c r="L41" s="472">
        <v>0</v>
      </c>
      <c r="M41" s="472">
        <v>0</v>
      </c>
      <c r="N41" s="472">
        <v>0</v>
      </c>
      <c r="O41" s="472">
        <v>0</v>
      </c>
      <c r="P41" s="472">
        <v>0</v>
      </c>
      <c r="Q41" s="472">
        <v>0</v>
      </c>
      <c r="R41" s="472">
        <v>0</v>
      </c>
      <c r="S41" s="472">
        <v>0</v>
      </c>
      <c r="T41" s="472">
        <v>0</v>
      </c>
      <c r="U41" s="472">
        <v>0</v>
      </c>
      <c r="V41" s="472">
        <v>0</v>
      </c>
      <c r="W41" s="472">
        <v>0</v>
      </c>
      <c r="X41" s="472">
        <v>0</v>
      </c>
      <c r="Y41" s="472"/>
    </row>
    <row r="42" spans="1:25" s="231" customFormat="1" ht="12.75">
      <c r="A42" s="605" t="s">
        <v>86</v>
      </c>
      <c r="B42" s="236" t="s">
        <v>2</v>
      </c>
      <c r="C42" s="161" t="s">
        <v>9</v>
      </c>
      <c r="D42" s="470">
        <v>0</v>
      </c>
      <c r="E42" s="470">
        <v>0</v>
      </c>
      <c r="F42" s="470">
        <v>0</v>
      </c>
      <c r="G42" s="470">
        <v>0</v>
      </c>
      <c r="H42" s="470">
        <v>0</v>
      </c>
      <c r="I42" s="470">
        <v>0</v>
      </c>
      <c r="J42" s="470">
        <v>0</v>
      </c>
      <c r="K42" s="470">
        <v>0</v>
      </c>
      <c r="L42" s="470">
        <v>0</v>
      </c>
      <c r="M42" s="470">
        <v>0</v>
      </c>
      <c r="N42" s="470">
        <v>0</v>
      </c>
      <c r="O42" s="470">
        <v>0</v>
      </c>
      <c r="P42" s="470">
        <v>0</v>
      </c>
      <c r="Q42" s="470">
        <v>0</v>
      </c>
      <c r="R42" s="470">
        <v>0</v>
      </c>
      <c r="S42" s="470">
        <v>0</v>
      </c>
      <c r="T42" s="470">
        <v>0</v>
      </c>
      <c r="U42" s="470">
        <v>0</v>
      </c>
      <c r="V42" s="470">
        <v>0</v>
      </c>
      <c r="W42" s="470">
        <v>0</v>
      </c>
      <c r="X42" s="470">
        <v>0</v>
      </c>
      <c r="Y42" s="470"/>
    </row>
    <row r="43" spans="1:25" s="231" customFormat="1" ht="12.75">
      <c r="A43" s="606"/>
      <c r="B43" s="239" t="s">
        <v>45</v>
      </c>
      <c r="C43" s="237" t="s">
        <v>9</v>
      </c>
      <c r="D43" s="471">
        <v>0</v>
      </c>
      <c r="E43" s="471">
        <v>0</v>
      </c>
      <c r="F43" s="471">
        <v>0</v>
      </c>
      <c r="G43" s="471">
        <v>0</v>
      </c>
      <c r="H43" s="471">
        <v>0</v>
      </c>
      <c r="I43" s="471">
        <v>0</v>
      </c>
      <c r="J43" s="471">
        <v>0</v>
      </c>
      <c r="K43" s="471">
        <v>0</v>
      </c>
      <c r="L43" s="471">
        <v>0</v>
      </c>
      <c r="M43" s="471">
        <v>0</v>
      </c>
      <c r="N43" s="471">
        <v>0</v>
      </c>
      <c r="O43" s="471">
        <v>0</v>
      </c>
      <c r="P43" s="471">
        <v>0</v>
      </c>
      <c r="Q43" s="471">
        <v>0</v>
      </c>
      <c r="R43" s="471">
        <v>0</v>
      </c>
      <c r="S43" s="471">
        <v>0</v>
      </c>
      <c r="T43" s="471">
        <v>0</v>
      </c>
      <c r="U43" s="471">
        <v>0</v>
      </c>
      <c r="V43" s="471">
        <v>0</v>
      </c>
      <c r="W43" s="471">
        <v>0</v>
      </c>
      <c r="X43" s="471">
        <v>0</v>
      </c>
      <c r="Y43" s="471"/>
    </row>
    <row r="44" spans="1:25" s="231" customFormat="1" ht="12.75">
      <c r="A44" s="607"/>
      <c r="B44" s="240" t="s">
        <v>46</v>
      </c>
      <c r="C44" s="241" t="s">
        <v>9</v>
      </c>
      <c r="D44" s="472">
        <v>0</v>
      </c>
      <c r="E44" s="472">
        <v>0</v>
      </c>
      <c r="F44" s="472">
        <v>0</v>
      </c>
      <c r="G44" s="472">
        <v>0</v>
      </c>
      <c r="H44" s="472">
        <v>0</v>
      </c>
      <c r="I44" s="472">
        <v>0</v>
      </c>
      <c r="J44" s="472">
        <v>0</v>
      </c>
      <c r="K44" s="472">
        <v>0</v>
      </c>
      <c r="L44" s="472">
        <v>0</v>
      </c>
      <c r="M44" s="472">
        <v>0</v>
      </c>
      <c r="N44" s="472">
        <v>0</v>
      </c>
      <c r="O44" s="472">
        <v>0</v>
      </c>
      <c r="P44" s="472">
        <v>0</v>
      </c>
      <c r="Q44" s="472">
        <v>0</v>
      </c>
      <c r="R44" s="472">
        <v>0</v>
      </c>
      <c r="S44" s="472">
        <v>0</v>
      </c>
      <c r="T44" s="472">
        <v>0</v>
      </c>
      <c r="U44" s="472">
        <v>0</v>
      </c>
      <c r="V44" s="472">
        <v>0</v>
      </c>
      <c r="W44" s="472">
        <v>0</v>
      </c>
      <c r="X44" s="472">
        <v>0</v>
      </c>
      <c r="Y44" s="472"/>
    </row>
    <row r="45" spans="1:25" s="231" customFormat="1" ht="12.75">
      <c r="A45" s="605" t="s">
        <v>87</v>
      </c>
      <c r="B45" s="236" t="s">
        <v>2</v>
      </c>
      <c r="C45" s="161">
        <v>5</v>
      </c>
      <c r="D45" s="470">
        <v>0</v>
      </c>
      <c r="E45" s="470">
        <v>0</v>
      </c>
      <c r="F45" s="470">
        <v>0</v>
      </c>
      <c r="G45" s="470">
        <v>0</v>
      </c>
      <c r="H45" s="470">
        <v>0</v>
      </c>
      <c r="I45" s="470">
        <v>0</v>
      </c>
      <c r="J45" s="470">
        <v>0</v>
      </c>
      <c r="K45" s="470">
        <v>0</v>
      </c>
      <c r="L45" s="470">
        <v>0</v>
      </c>
      <c r="M45" s="470">
        <v>0</v>
      </c>
      <c r="N45" s="470">
        <v>0</v>
      </c>
      <c r="O45" s="470">
        <v>0</v>
      </c>
      <c r="P45" s="470">
        <v>0</v>
      </c>
      <c r="Q45" s="470">
        <v>1</v>
      </c>
      <c r="R45" s="470">
        <v>1</v>
      </c>
      <c r="S45" s="470">
        <v>1</v>
      </c>
      <c r="T45" s="470">
        <v>0</v>
      </c>
      <c r="U45" s="470">
        <v>1</v>
      </c>
      <c r="V45" s="470">
        <v>1</v>
      </c>
      <c r="W45" s="470">
        <v>0</v>
      </c>
      <c r="X45" s="470">
        <v>0</v>
      </c>
      <c r="Y45" s="470"/>
    </row>
    <row r="46" spans="1:25" s="231" customFormat="1" ht="12.75">
      <c r="A46" s="606"/>
      <c r="B46" s="239" t="s">
        <v>45</v>
      </c>
      <c r="C46" s="237">
        <v>2</v>
      </c>
      <c r="D46" s="471">
        <v>0</v>
      </c>
      <c r="E46" s="471">
        <v>0</v>
      </c>
      <c r="F46" s="471">
        <v>0</v>
      </c>
      <c r="G46" s="471">
        <v>0</v>
      </c>
      <c r="H46" s="471">
        <v>0</v>
      </c>
      <c r="I46" s="471">
        <v>0</v>
      </c>
      <c r="J46" s="471">
        <v>0</v>
      </c>
      <c r="K46" s="471">
        <v>0</v>
      </c>
      <c r="L46" s="471">
        <v>0</v>
      </c>
      <c r="M46" s="471">
        <v>0</v>
      </c>
      <c r="N46" s="471">
        <v>0</v>
      </c>
      <c r="O46" s="471">
        <v>0</v>
      </c>
      <c r="P46" s="471">
        <v>0</v>
      </c>
      <c r="Q46" s="471">
        <v>1</v>
      </c>
      <c r="R46" s="471">
        <v>0</v>
      </c>
      <c r="S46" s="471">
        <v>1</v>
      </c>
      <c r="T46" s="471">
        <v>0</v>
      </c>
      <c r="U46" s="471">
        <v>0</v>
      </c>
      <c r="V46" s="471">
        <v>0</v>
      </c>
      <c r="W46" s="471">
        <v>0</v>
      </c>
      <c r="X46" s="471">
        <v>0</v>
      </c>
      <c r="Y46" s="471"/>
    </row>
    <row r="47" spans="1:25" s="231" customFormat="1" ht="12.75">
      <c r="A47" s="607"/>
      <c r="B47" s="240" t="s">
        <v>46</v>
      </c>
      <c r="C47" s="241">
        <v>3</v>
      </c>
      <c r="D47" s="472">
        <v>0</v>
      </c>
      <c r="E47" s="472">
        <v>0</v>
      </c>
      <c r="F47" s="472">
        <v>0</v>
      </c>
      <c r="G47" s="472">
        <v>0</v>
      </c>
      <c r="H47" s="472">
        <v>0</v>
      </c>
      <c r="I47" s="472">
        <v>0</v>
      </c>
      <c r="J47" s="472">
        <v>0</v>
      </c>
      <c r="K47" s="472">
        <v>0</v>
      </c>
      <c r="L47" s="472">
        <v>0</v>
      </c>
      <c r="M47" s="472">
        <v>0</v>
      </c>
      <c r="N47" s="472">
        <v>0</v>
      </c>
      <c r="O47" s="472">
        <v>0</v>
      </c>
      <c r="P47" s="472">
        <v>0</v>
      </c>
      <c r="Q47" s="472">
        <v>0</v>
      </c>
      <c r="R47" s="472">
        <v>1</v>
      </c>
      <c r="S47" s="472">
        <v>0</v>
      </c>
      <c r="T47" s="472">
        <v>0</v>
      </c>
      <c r="U47" s="472">
        <v>1</v>
      </c>
      <c r="V47" s="472">
        <v>1</v>
      </c>
      <c r="W47" s="472">
        <v>0</v>
      </c>
      <c r="X47" s="472">
        <v>0</v>
      </c>
      <c r="Y47" s="472"/>
    </row>
    <row r="48" spans="1:25" s="231" customFormat="1" ht="12.75">
      <c r="A48" s="605" t="s">
        <v>88</v>
      </c>
      <c r="B48" s="236" t="s">
        <v>2</v>
      </c>
      <c r="C48" s="161">
        <v>3</v>
      </c>
      <c r="D48" s="470">
        <v>0</v>
      </c>
      <c r="E48" s="470">
        <v>0</v>
      </c>
      <c r="F48" s="470">
        <v>0</v>
      </c>
      <c r="G48" s="470">
        <v>0</v>
      </c>
      <c r="H48" s="470">
        <v>0</v>
      </c>
      <c r="I48" s="470">
        <v>0</v>
      </c>
      <c r="J48" s="470">
        <v>0</v>
      </c>
      <c r="K48" s="470">
        <v>0</v>
      </c>
      <c r="L48" s="470">
        <v>0</v>
      </c>
      <c r="M48" s="470">
        <v>0</v>
      </c>
      <c r="N48" s="470">
        <v>0</v>
      </c>
      <c r="O48" s="470">
        <v>0</v>
      </c>
      <c r="P48" s="470">
        <v>0</v>
      </c>
      <c r="Q48" s="470">
        <v>0</v>
      </c>
      <c r="R48" s="470">
        <v>0</v>
      </c>
      <c r="S48" s="470">
        <v>0</v>
      </c>
      <c r="T48" s="470">
        <v>2</v>
      </c>
      <c r="U48" s="470">
        <v>1</v>
      </c>
      <c r="V48" s="470">
        <v>0</v>
      </c>
      <c r="W48" s="470">
        <v>0</v>
      </c>
      <c r="X48" s="470">
        <v>0</v>
      </c>
      <c r="Y48" s="470"/>
    </row>
    <row r="49" spans="1:25" s="231" customFormat="1" ht="12.75">
      <c r="A49" s="606"/>
      <c r="B49" s="239" t="s">
        <v>45</v>
      </c>
      <c r="C49" s="237">
        <v>1</v>
      </c>
      <c r="D49" s="471">
        <v>0</v>
      </c>
      <c r="E49" s="471">
        <v>0</v>
      </c>
      <c r="F49" s="471">
        <v>0</v>
      </c>
      <c r="G49" s="471">
        <v>0</v>
      </c>
      <c r="H49" s="471">
        <v>0</v>
      </c>
      <c r="I49" s="471">
        <v>0</v>
      </c>
      <c r="J49" s="471">
        <v>0</v>
      </c>
      <c r="K49" s="471">
        <v>0</v>
      </c>
      <c r="L49" s="471">
        <v>0</v>
      </c>
      <c r="M49" s="471">
        <v>0</v>
      </c>
      <c r="N49" s="471">
        <v>0</v>
      </c>
      <c r="O49" s="471">
        <v>0</v>
      </c>
      <c r="P49" s="471">
        <v>0</v>
      </c>
      <c r="Q49" s="471">
        <v>0</v>
      </c>
      <c r="R49" s="471">
        <v>0</v>
      </c>
      <c r="S49" s="471">
        <v>0</v>
      </c>
      <c r="T49" s="471">
        <v>1</v>
      </c>
      <c r="U49" s="471">
        <v>0</v>
      </c>
      <c r="V49" s="471">
        <v>0</v>
      </c>
      <c r="W49" s="471">
        <v>0</v>
      </c>
      <c r="X49" s="471">
        <v>0</v>
      </c>
      <c r="Y49" s="471"/>
    </row>
    <row r="50" spans="1:25" s="231" customFormat="1" ht="12.75">
      <c r="A50" s="607"/>
      <c r="B50" s="240" t="s">
        <v>46</v>
      </c>
      <c r="C50" s="241">
        <v>2</v>
      </c>
      <c r="D50" s="472">
        <v>0</v>
      </c>
      <c r="E50" s="472">
        <v>0</v>
      </c>
      <c r="F50" s="472">
        <v>0</v>
      </c>
      <c r="G50" s="472">
        <v>0</v>
      </c>
      <c r="H50" s="472">
        <v>0</v>
      </c>
      <c r="I50" s="472">
        <v>0</v>
      </c>
      <c r="J50" s="472">
        <v>0</v>
      </c>
      <c r="K50" s="472">
        <v>0</v>
      </c>
      <c r="L50" s="472">
        <v>0</v>
      </c>
      <c r="M50" s="472">
        <v>0</v>
      </c>
      <c r="N50" s="472">
        <v>0</v>
      </c>
      <c r="O50" s="472">
        <v>0</v>
      </c>
      <c r="P50" s="472">
        <v>0</v>
      </c>
      <c r="Q50" s="472">
        <v>0</v>
      </c>
      <c r="R50" s="472">
        <v>0</v>
      </c>
      <c r="S50" s="472">
        <v>0</v>
      </c>
      <c r="T50" s="472">
        <v>1</v>
      </c>
      <c r="U50" s="472">
        <v>1</v>
      </c>
      <c r="V50" s="472">
        <v>0</v>
      </c>
      <c r="W50" s="472">
        <v>0</v>
      </c>
      <c r="X50" s="472">
        <v>0</v>
      </c>
      <c r="Y50" s="472"/>
    </row>
    <row r="51" spans="1:25" s="231" customFormat="1" ht="12.75">
      <c r="A51" s="605" t="s">
        <v>89</v>
      </c>
      <c r="B51" s="236" t="s">
        <v>2</v>
      </c>
      <c r="C51" s="161">
        <v>4</v>
      </c>
      <c r="D51" s="470">
        <v>0</v>
      </c>
      <c r="E51" s="470">
        <v>0</v>
      </c>
      <c r="F51" s="470">
        <v>0</v>
      </c>
      <c r="G51" s="470">
        <v>0</v>
      </c>
      <c r="H51" s="470">
        <v>0</v>
      </c>
      <c r="I51" s="470">
        <v>0</v>
      </c>
      <c r="J51" s="470">
        <v>0</v>
      </c>
      <c r="K51" s="470">
        <v>0</v>
      </c>
      <c r="L51" s="470">
        <v>0</v>
      </c>
      <c r="M51" s="470">
        <v>0</v>
      </c>
      <c r="N51" s="470">
        <v>0</v>
      </c>
      <c r="O51" s="470">
        <v>0</v>
      </c>
      <c r="P51" s="470">
        <v>0</v>
      </c>
      <c r="Q51" s="470">
        <v>1</v>
      </c>
      <c r="R51" s="470">
        <v>0</v>
      </c>
      <c r="S51" s="470">
        <v>1</v>
      </c>
      <c r="T51" s="470">
        <v>1</v>
      </c>
      <c r="U51" s="470">
        <v>1</v>
      </c>
      <c r="V51" s="470">
        <v>0</v>
      </c>
      <c r="W51" s="470">
        <v>0</v>
      </c>
      <c r="X51" s="470">
        <v>0</v>
      </c>
      <c r="Y51" s="470"/>
    </row>
    <row r="52" spans="1:25" s="231" customFormat="1" ht="12.75">
      <c r="A52" s="606"/>
      <c r="B52" s="239" t="s">
        <v>45</v>
      </c>
      <c r="C52" s="237">
        <v>3</v>
      </c>
      <c r="D52" s="471">
        <v>0</v>
      </c>
      <c r="E52" s="471">
        <v>0</v>
      </c>
      <c r="F52" s="471">
        <v>0</v>
      </c>
      <c r="G52" s="471">
        <v>0</v>
      </c>
      <c r="H52" s="471">
        <v>0</v>
      </c>
      <c r="I52" s="471">
        <v>0</v>
      </c>
      <c r="J52" s="471">
        <v>0</v>
      </c>
      <c r="K52" s="471">
        <v>0</v>
      </c>
      <c r="L52" s="471">
        <v>0</v>
      </c>
      <c r="M52" s="471">
        <v>0</v>
      </c>
      <c r="N52" s="471">
        <v>0</v>
      </c>
      <c r="O52" s="471">
        <v>0</v>
      </c>
      <c r="P52" s="471">
        <v>0</v>
      </c>
      <c r="Q52" s="471">
        <v>0</v>
      </c>
      <c r="R52" s="471">
        <v>0</v>
      </c>
      <c r="S52" s="471">
        <v>1</v>
      </c>
      <c r="T52" s="471">
        <v>1</v>
      </c>
      <c r="U52" s="471">
        <v>1</v>
      </c>
      <c r="V52" s="471">
        <v>0</v>
      </c>
      <c r="W52" s="471">
        <v>0</v>
      </c>
      <c r="X52" s="471">
        <v>0</v>
      </c>
      <c r="Y52" s="471"/>
    </row>
    <row r="53" spans="1:25" s="231" customFormat="1" ht="12.75">
      <c r="A53" s="607"/>
      <c r="B53" s="240" t="s">
        <v>46</v>
      </c>
      <c r="C53" s="241">
        <v>1</v>
      </c>
      <c r="D53" s="472">
        <v>0</v>
      </c>
      <c r="E53" s="472">
        <v>0</v>
      </c>
      <c r="F53" s="472">
        <v>0</v>
      </c>
      <c r="G53" s="472">
        <v>0</v>
      </c>
      <c r="H53" s="472">
        <v>0</v>
      </c>
      <c r="I53" s="472">
        <v>0</v>
      </c>
      <c r="J53" s="472">
        <v>0</v>
      </c>
      <c r="K53" s="472">
        <v>0</v>
      </c>
      <c r="L53" s="472">
        <v>0</v>
      </c>
      <c r="M53" s="472">
        <v>0</v>
      </c>
      <c r="N53" s="472">
        <v>0</v>
      </c>
      <c r="O53" s="472">
        <v>0</v>
      </c>
      <c r="P53" s="472">
        <v>0</v>
      </c>
      <c r="Q53" s="472">
        <v>1</v>
      </c>
      <c r="R53" s="472">
        <v>0</v>
      </c>
      <c r="S53" s="472">
        <v>0</v>
      </c>
      <c r="T53" s="472">
        <v>0</v>
      </c>
      <c r="U53" s="472">
        <v>0</v>
      </c>
      <c r="V53" s="472">
        <v>0</v>
      </c>
      <c r="W53" s="472">
        <v>0</v>
      </c>
      <c r="X53" s="472">
        <v>0</v>
      </c>
      <c r="Y53" s="472"/>
    </row>
    <row r="54" spans="1:25" s="231" customFormat="1" ht="12.75">
      <c r="A54" s="605" t="s">
        <v>90</v>
      </c>
      <c r="B54" s="236" t="s">
        <v>2</v>
      </c>
      <c r="C54" s="161">
        <v>2</v>
      </c>
      <c r="D54" s="470">
        <v>0</v>
      </c>
      <c r="E54" s="470">
        <v>0</v>
      </c>
      <c r="F54" s="470">
        <v>0</v>
      </c>
      <c r="G54" s="470">
        <v>0</v>
      </c>
      <c r="H54" s="470">
        <v>0</v>
      </c>
      <c r="I54" s="470">
        <v>0</v>
      </c>
      <c r="J54" s="470">
        <v>0</v>
      </c>
      <c r="K54" s="470">
        <v>0</v>
      </c>
      <c r="L54" s="470">
        <v>0</v>
      </c>
      <c r="M54" s="470">
        <v>0</v>
      </c>
      <c r="N54" s="470">
        <v>0</v>
      </c>
      <c r="O54" s="470">
        <v>0</v>
      </c>
      <c r="P54" s="470">
        <v>0</v>
      </c>
      <c r="Q54" s="470">
        <v>0</v>
      </c>
      <c r="R54" s="470">
        <v>1</v>
      </c>
      <c r="S54" s="470">
        <v>1</v>
      </c>
      <c r="T54" s="470">
        <v>0</v>
      </c>
      <c r="U54" s="470">
        <v>0</v>
      </c>
      <c r="V54" s="470">
        <v>0</v>
      </c>
      <c r="W54" s="470">
        <v>0</v>
      </c>
      <c r="X54" s="470">
        <v>0</v>
      </c>
      <c r="Y54" s="470"/>
    </row>
    <row r="55" spans="1:25" s="231" customFormat="1" ht="12.75">
      <c r="A55" s="606"/>
      <c r="B55" s="239" t="s">
        <v>45</v>
      </c>
      <c r="C55" s="237">
        <v>1</v>
      </c>
      <c r="D55" s="471">
        <v>0</v>
      </c>
      <c r="E55" s="471">
        <v>0</v>
      </c>
      <c r="F55" s="471">
        <v>0</v>
      </c>
      <c r="G55" s="471">
        <v>0</v>
      </c>
      <c r="H55" s="471">
        <v>0</v>
      </c>
      <c r="I55" s="471">
        <v>0</v>
      </c>
      <c r="J55" s="471">
        <v>0</v>
      </c>
      <c r="K55" s="471">
        <v>0</v>
      </c>
      <c r="L55" s="471">
        <v>0</v>
      </c>
      <c r="M55" s="471">
        <v>0</v>
      </c>
      <c r="N55" s="471">
        <v>0</v>
      </c>
      <c r="O55" s="471">
        <v>0</v>
      </c>
      <c r="P55" s="471">
        <v>0</v>
      </c>
      <c r="Q55" s="471">
        <v>0</v>
      </c>
      <c r="R55" s="471">
        <v>0</v>
      </c>
      <c r="S55" s="471">
        <v>1</v>
      </c>
      <c r="T55" s="471">
        <v>0</v>
      </c>
      <c r="U55" s="471">
        <v>0</v>
      </c>
      <c r="V55" s="471">
        <v>0</v>
      </c>
      <c r="W55" s="471">
        <v>0</v>
      </c>
      <c r="X55" s="471">
        <v>0</v>
      </c>
      <c r="Y55" s="471"/>
    </row>
    <row r="56" spans="1:25" s="231" customFormat="1" ht="12.75">
      <c r="A56" s="607"/>
      <c r="B56" s="240" t="s">
        <v>46</v>
      </c>
      <c r="C56" s="241">
        <v>1</v>
      </c>
      <c r="D56" s="472">
        <v>0</v>
      </c>
      <c r="E56" s="472">
        <v>0</v>
      </c>
      <c r="F56" s="472">
        <v>0</v>
      </c>
      <c r="G56" s="472">
        <v>0</v>
      </c>
      <c r="H56" s="472">
        <v>0</v>
      </c>
      <c r="I56" s="472">
        <v>0</v>
      </c>
      <c r="J56" s="472">
        <v>0</v>
      </c>
      <c r="K56" s="472">
        <v>0</v>
      </c>
      <c r="L56" s="472">
        <v>0</v>
      </c>
      <c r="M56" s="472">
        <v>0</v>
      </c>
      <c r="N56" s="472">
        <v>0</v>
      </c>
      <c r="O56" s="472">
        <v>0</v>
      </c>
      <c r="P56" s="472">
        <v>0</v>
      </c>
      <c r="Q56" s="472">
        <v>0</v>
      </c>
      <c r="R56" s="472">
        <v>1</v>
      </c>
      <c r="S56" s="472">
        <v>0</v>
      </c>
      <c r="T56" s="472">
        <v>0</v>
      </c>
      <c r="U56" s="472">
        <v>0</v>
      </c>
      <c r="V56" s="472">
        <v>0</v>
      </c>
      <c r="W56" s="472">
        <v>0</v>
      </c>
      <c r="X56" s="472">
        <v>0</v>
      </c>
      <c r="Y56" s="472"/>
    </row>
    <row r="57" spans="1:25" s="231" customFormat="1" ht="12.75">
      <c r="A57" s="605" t="s">
        <v>91</v>
      </c>
      <c r="B57" s="236" t="s">
        <v>2</v>
      </c>
      <c r="C57" s="161">
        <v>6</v>
      </c>
      <c r="D57" s="470">
        <v>0</v>
      </c>
      <c r="E57" s="470">
        <v>0</v>
      </c>
      <c r="F57" s="470">
        <v>0</v>
      </c>
      <c r="G57" s="470">
        <v>0</v>
      </c>
      <c r="H57" s="470">
        <v>0</v>
      </c>
      <c r="I57" s="470">
        <v>0</v>
      </c>
      <c r="J57" s="470">
        <v>0</v>
      </c>
      <c r="K57" s="470">
        <v>0</v>
      </c>
      <c r="L57" s="470">
        <v>0</v>
      </c>
      <c r="M57" s="470">
        <v>0</v>
      </c>
      <c r="N57" s="470">
        <v>0</v>
      </c>
      <c r="O57" s="470">
        <v>0</v>
      </c>
      <c r="P57" s="470">
        <v>0</v>
      </c>
      <c r="Q57" s="470">
        <v>0</v>
      </c>
      <c r="R57" s="470">
        <v>0</v>
      </c>
      <c r="S57" s="470">
        <v>1</v>
      </c>
      <c r="T57" s="470">
        <v>0</v>
      </c>
      <c r="U57" s="470">
        <v>2</v>
      </c>
      <c r="V57" s="470">
        <v>2</v>
      </c>
      <c r="W57" s="470">
        <v>1</v>
      </c>
      <c r="X57" s="470">
        <v>0</v>
      </c>
      <c r="Y57" s="470"/>
    </row>
    <row r="58" spans="1:25" s="231" customFormat="1" ht="12.75">
      <c r="A58" s="606"/>
      <c r="B58" s="239" t="s">
        <v>45</v>
      </c>
      <c r="C58" s="237">
        <v>2</v>
      </c>
      <c r="D58" s="471">
        <v>0</v>
      </c>
      <c r="E58" s="471">
        <v>0</v>
      </c>
      <c r="F58" s="471">
        <v>0</v>
      </c>
      <c r="G58" s="471">
        <v>0</v>
      </c>
      <c r="H58" s="471">
        <v>0</v>
      </c>
      <c r="I58" s="471">
        <v>0</v>
      </c>
      <c r="J58" s="471">
        <v>0</v>
      </c>
      <c r="K58" s="471">
        <v>0</v>
      </c>
      <c r="L58" s="471">
        <v>0</v>
      </c>
      <c r="M58" s="471">
        <v>0</v>
      </c>
      <c r="N58" s="471">
        <v>0</v>
      </c>
      <c r="O58" s="471">
        <v>0</v>
      </c>
      <c r="P58" s="471">
        <v>0</v>
      </c>
      <c r="Q58" s="471">
        <v>0</v>
      </c>
      <c r="R58" s="471">
        <v>0</v>
      </c>
      <c r="S58" s="471">
        <v>0</v>
      </c>
      <c r="T58" s="471">
        <v>0</v>
      </c>
      <c r="U58" s="471">
        <v>2</v>
      </c>
      <c r="V58" s="471">
        <v>0</v>
      </c>
      <c r="W58" s="471">
        <v>0</v>
      </c>
      <c r="X58" s="471">
        <v>0</v>
      </c>
      <c r="Y58" s="471"/>
    </row>
    <row r="59" spans="1:25" s="231" customFormat="1" ht="12.75">
      <c r="A59" s="607"/>
      <c r="B59" s="240" t="s">
        <v>46</v>
      </c>
      <c r="C59" s="241">
        <v>4</v>
      </c>
      <c r="D59" s="472">
        <v>0</v>
      </c>
      <c r="E59" s="472">
        <v>0</v>
      </c>
      <c r="F59" s="472">
        <v>0</v>
      </c>
      <c r="G59" s="472">
        <v>0</v>
      </c>
      <c r="H59" s="472">
        <v>0</v>
      </c>
      <c r="I59" s="472">
        <v>0</v>
      </c>
      <c r="J59" s="472">
        <v>0</v>
      </c>
      <c r="K59" s="472">
        <v>0</v>
      </c>
      <c r="L59" s="472">
        <v>0</v>
      </c>
      <c r="M59" s="472">
        <v>0</v>
      </c>
      <c r="N59" s="472">
        <v>0</v>
      </c>
      <c r="O59" s="472">
        <v>0</v>
      </c>
      <c r="P59" s="472">
        <v>0</v>
      </c>
      <c r="Q59" s="472">
        <v>0</v>
      </c>
      <c r="R59" s="472">
        <v>0</v>
      </c>
      <c r="S59" s="472">
        <v>1</v>
      </c>
      <c r="T59" s="472">
        <v>0</v>
      </c>
      <c r="U59" s="472">
        <v>0</v>
      </c>
      <c r="V59" s="472">
        <v>2</v>
      </c>
      <c r="W59" s="472">
        <v>1</v>
      </c>
      <c r="X59" s="472">
        <v>0</v>
      </c>
      <c r="Y59" s="472"/>
    </row>
    <row r="60" spans="1:25" s="231" customFormat="1" ht="12.75">
      <c r="A60" s="605" t="s">
        <v>92</v>
      </c>
      <c r="B60" s="236" t="s">
        <v>2</v>
      </c>
      <c r="C60" s="161">
        <v>5</v>
      </c>
      <c r="D60" s="470">
        <v>0</v>
      </c>
      <c r="E60" s="470">
        <v>0</v>
      </c>
      <c r="F60" s="470">
        <v>0</v>
      </c>
      <c r="G60" s="470">
        <v>0</v>
      </c>
      <c r="H60" s="470">
        <v>0</v>
      </c>
      <c r="I60" s="470">
        <v>0</v>
      </c>
      <c r="J60" s="470">
        <v>0</v>
      </c>
      <c r="K60" s="470">
        <v>0</v>
      </c>
      <c r="L60" s="470">
        <v>0</v>
      </c>
      <c r="M60" s="470">
        <v>0</v>
      </c>
      <c r="N60" s="470">
        <v>0</v>
      </c>
      <c r="O60" s="470">
        <v>0</v>
      </c>
      <c r="P60" s="470">
        <v>1</v>
      </c>
      <c r="Q60" s="470">
        <v>1</v>
      </c>
      <c r="R60" s="470">
        <v>0</v>
      </c>
      <c r="S60" s="470">
        <v>1</v>
      </c>
      <c r="T60" s="470">
        <v>0</v>
      </c>
      <c r="U60" s="470">
        <v>0</v>
      </c>
      <c r="V60" s="470">
        <v>1</v>
      </c>
      <c r="W60" s="470">
        <v>1</v>
      </c>
      <c r="X60" s="470">
        <v>0</v>
      </c>
      <c r="Y60" s="470"/>
    </row>
    <row r="61" spans="1:25" s="231" customFormat="1" ht="12.75">
      <c r="A61" s="606"/>
      <c r="B61" s="239" t="s">
        <v>45</v>
      </c>
      <c r="C61" s="237">
        <v>1</v>
      </c>
      <c r="D61" s="471">
        <v>0</v>
      </c>
      <c r="E61" s="471">
        <v>0</v>
      </c>
      <c r="F61" s="471">
        <v>0</v>
      </c>
      <c r="G61" s="471">
        <v>0</v>
      </c>
      <c r="H61" s="471">
        <v>0</v>
      </c>
      <c r="I61" s="471">
        <v>0</v>
      </c>
      <c r="J61" s="471">
        <v>0</v>
      </c>
      <c r="K61" s="471">
        <v>0</v>
      </c>
      <c r="L61" s="471">
        <v>0</v>
      </c>
      <c r="M61" s="471">
        <v>0</v>
      </c>
      <c r="N61" s="471">
        <v>0</v>
      </c>
      <c r="O61" s="471">
        <v>0</v>
      </c>
      <c r="P61" s="471">
        <v>0</v>
      </c>
      <c r="Q61" s="471">
        <v>0</v>
      </c>
      <c r="R61" s="471">
        <v>0</v>
      </c>
      <c r="S61" s="471">
        <v>1</v>
      </c>
      <c r="T61" s="471">
        <v>0</v>
      </c>
      <c r="U61" s="471">
        <v>0</v>
      </c>
      <c r="V61" s="471">
        <v>0</v>
      </c>
      <c r="W61" s="471">
        <v>0</v>
      </c>
      <c r="X61" s="471">
        <v>0</v>
      </c>
      <c r="Y61" s="471"/>
    </row>
    <row r="62" spans="1:25" s="231" customFormat="1" ht="12.75">
      <c r="A62" s="607"/>
      <c r="B62" s="240" t="s">
        <v>46</v>
      </c>
      <c r="C62" s="241">
        <v>4</v>
      </c>
      <c r="D62" s="472">
        <v>0</v>
      </c>
      <c r="E62" s="472">
        <v>0</v>
      </c>
      <c r="F62" s="472">
        <v>0</v>
      </c>
      <c r="G62" s="472">
        <v>0</v>
      </c>
      <c r="H62" s="472">
        <v>0</v>
      </c>
      <c r="I62" s="472">
        <v>0</v>
      </c>
      <c r="J62" s="472">
        <v>0</v>
      </c>
      <c r="K62" s="472">
        <v>0</v>
      </c>
      <c r="L62" s="472">
        <v>0</v>
      </c>
      <c r="M62" s="472">
        <v>0</v>
      </c>
      <c r="N62" s="472">
        <v>0</v>
      </c>
      <c r="O62" s="472">
        <v>0</v>
      </c>
      <c r="P62" s="472">
        <v>1</v>
      </c>
      <c r="Q62" s="472">
        <v>1</v>
      </c>
      <c r="R62" s="472">
        <v>0</v>
      </c>
      <c r="S62" s="472">
        <v>0</v>
      </c>
      <c r="T62" s="472">
        <v>0</v>
      </c>
      <c r="U62" s="472">
        <v>0</v>
      </c>
      <c r="V62" s="472">
        <v>1</v>
      </c>
      <c r="W62" s="472">
        <v>1</v>
      </c>
      <c r="X62" s="472">
        <v>0</v>
      </c>
      <c r="Y62" s="472"/>
    </row>
    <row r="63" spans="1:25" s="231" customFormat="1" ht="12.75">
      <c r="A63" s="605" t="s">
        <v>93</v>
      </c>
      <c r="B63" s="236" t="s">
        <v>2</v>
      </c>
      <c r="C63" s="161">
        <v>1</v>
      </c>
      <c r="D63" s="470">
        <v>0</v>
      </c>
      <c r="E63" s="470">
        <v>0</v>
      </c>
      <c r="F63" s="470">
        <v>0</v>
      </c>
      <c r="G63" s="470">
        <v>0</v>
      </c>
      <c r="H63" s="470">
        <v>0</v>
      </c>
      <c r="I63" s="470">
        <v>0</v>
      </c>
      <c r="J63" s="470">
        <v>0</v>
      </c>
      <c r="K63" s="470">
        <v>0</v>
      </c>
      <c r="L63" s="470">
        <v>0</v>
      </c>
      <c r="M63" s="470">
        <v>0</v>
      </c>
      <c r="N63" s="470">
        <v>0</v>
      </c>
      <c r="O63" s="470">
        <v>0</v>
      </c>
      <c r="P63" s="470">
        <v>0</v>
      </c>
      <c r="Q63" s="470">
        <v>0</v>
      </c>
      <c r="R63" s="470">
        <v>0</v>
      </c>
      <c r="S63" s="470">
        <v>0</v>
      </c>
      <c r="T63" s="470">
        <v>0</v>
      </c>
      <c r="U63" s="470">
        <v>1</v>
      </c>
      <c r="V63" s="470">
        <v>0</v>
      </c>
      <c r="W63" s="470">
        <v>0</v>
      </c>
      <c r="X63" s="470">
        <v>0</v>
      </c>
      <c r="Y63" s="470"/>
    </row>
    <row r="64" spans="1:25" s="231" customFormat="1" ht="12.75">
      <c r="A64" s="606"/>
      <c r="B64" s="239" t="s">
        <v>45</v>
      </c>
      <c r="C64" s="237">
        <v>1</v>
      </c>
      <c r="D64" s="471">
        <v>0</v>
      </c>
      <c r="E64" s="471">
        <v>0</v>
      </c>
      <c r="F64" s="471">
        <v>0</v>
      </c>
      <c r="G64" s="471">
        <v>0</v>
      </c>
      <c r="H64" s="471">
        <v>0</v>
      </c>
      <c r="I64" s="471">
        <v>0</v>
      </c>
      <c r="J64" s="471">
        <v>0</v>
      </c>
      <c r="K64" s="471">
        <v>0</v>
      </c>
      <c r="L64" s="471">
        <v>0</v>
      </c>
      <c r="M64" s="471">
        <v>0</v>
      </c>
      <c r="N64" s="471">
        <v>0</v>
      </c>
      <c r="O64" s="471">
        <v>0</v>
      </c>
      <c r="P64" s="471">
        <v>0</v>
      </c>
      <c r="Q64" s="471">
        <v>0</v>
      </c>
      <c r="R64" s="471">
        <v>0</v>
      </c>
      <c r="S64" s="471">
        <v>0</v>
      </c>
      <c r="T64" s="471">
        <v>0</v>
      </c>
      <c r="U64" s="471">
        <v>1</v>
      </c>
      <c r="V64" s="471">
        <v>0</v>
      </c>
      <c r="W64" s="471">
        <v>0</v>
      </c>
      <c r="X64" s="471">
        <v>0</v>
      </c>
      <c r="Y64" s="471"/>
    </row>
    <row r="65" spans="1:25" s="231" customFormat="1" ht="12.75">
      <c r="A65" s="607"/>
      <c r="B65" s="240" t="s">
        <v>46</v>
      </c>
      <c r="C65" s="241" t="s">
        <v>9</v>
      </c>
      <c r="D65" s="472">
        <v>0</v>
      </c>
      <c r="E65" s="472">
        <v>0</v>
      </c>
      <c r="F65" s="472">
        <v>0</v>
      </c>
      <c r="G65" s="472">
        <v>0</v>
      </c>
      <c r="H65" s="472">
        <v>0</v>
      </c>
      <c r="I65" s="472">
        <v>0</v>
      </c>
      <c r="J65" s="472">
        <v>0</v>
      </c>
      <c r="K65" s="472">
        <v>0</v>
      </c>
      <c r="L65" s="472">
        <v>0</v>
      </c>
      <c r="M65" s="472">
        <v>0</v>
      </c>
      <c r="N65" s="472">
        <v>0</v>
      </c>
      <c r="O65" s="472">
        <v>0</v>
      </c>
      <c r="P65" s="472">
        <v>0</v>
      </c>
      <c r="Q65" s="472">
        <v>0</v>
      </c>
      <c r="R65" s="472">
        <v>0</v>
      </c>
      <c r="S65" s="472">
        <v>0</v>
      </c>
      <c r="T65" s="472">
        <v>0</v>
      </c>
      <c r="U65" s="472">
        <v>0</v>
      </c>
      <c r="V65" s="472">
        <v>0</v>
      </c>
      <c r="W65" s="472">
        <v>0</v>
      </c>
      <c r="X65" s="472">
        <v>0</v>
      </c>
      <c r="Y65" s="472"/>
    </row>
    <row r="66" spans="1:25" s="231" customFormat="1" ht="12.75">
      <c r="A66" s="605" t="s">
        <v>94</v>
      </c>
      <c r="B66" s="236" t="s">
        <v>2</v>
      </c>
      <c r="C66" s="161">
        <v>4</v>
      </c>
      <c r="D66" s="470">
        <v>0</v>
      </c>
      <c r="E66" s="470">
        <v>0</v>
      </c>
      <c r="F66" s="470">
        <v>0</v>
      </c>
      <c r="G66" s="470">
        <v>0</v>
      </c>
      <c r="H66" s="470">
        <v>0</v>
      </c>
      <c r="I66" s="470">
        <v>0</v>
      </c>
      <c r="J66" s="470">
        <v>0</v>
      </c>
      <c r="K66" s="470">
        <v>0</v>
      </c>
      <c r="L66" s="470">
        <v>0</v>
      </c>
      <c r="M66" s="470">
        <v>0</v>
      </c>
      <c r="N66" s="470">
        <v>0</v>
      </c>
      <c r="O66" s="470">
        <v>0</v>
      </c>
      <c r="P66" s="470">
        <v>1</v>
      </c>
      <c r="Q66" s="470">
        <v>1</v>
      </c>
      <c r="R66" s="470">
        <v>0</v>
      </c>
      <c r="S66" s="470">
        <v>1</v>
      </c>
      <c r="T66" s="470">
        <v>0</v>
      </c>
      <c r="U66" s="470">
        <v>0</v>
      </c>
      <c r="V66" s="470">
        <v>0</v>
      </c>
      <c r="W66" s="470">
        <v>1</v>
      </c>
      <c r="X66" s="470">
        <v>0</v>
      </c>
      <c r="Y66" s="470"/>
    </row>
    <row r="67" spans="1:25" s="231" customFormat="1" ht="12.75">
      <c r="A67" s="606"/>
      <c r="B67" s="239" t="s">
        <v>45</v>
      </c>
      <c r="C67" s="237">
        <v>3</v>
      </c>
      <c r="D67" s="471">
        <v>0</v>
      </c>
      <c r="E67" s="471">
        <v>0</v>
      </c>
      <c r="F67" s="471">
        <v>0</v>
      </c>
      <c r="G67" s="471">
        <v>0</v>
      </c>
      <c r="H67" s="471">
        <v>0</v>
      </c>
      <c r="I67" s="471">
        <v>0</v>
      </c>
      <c r="J67" s="471">
        <v>0</v>
      </c>
      <c r="K67" s="471">
        <v>0</v>
      </c>
      <c r="L67" s="471">
        <v>0</v>
      </c>
      <c r="M67" s="471">
        <v>0</v>
      </c>
      <c r="N67" s="471">
        <v>0</v>
      </c>
      <c r="O67" s="471">
        <v>0</v>
      </c>
      <c r="P67" s="471">
        <v>1</v>
      </c>
      <c r="Q67" s="471">
        <v>1</v>
      </c>
      <c r="R67" s="471">
        <v>0</v>
      </c>
      <c r="S67" s="471">
        <v>1</v>
      </c>
      <c r="T67" s="471">
        <v>0</v>
      </c>
      <c r="U67" s="471">
        <v>0</v>
      </c>
      <c r="V67" s="471">
        <v>0</v>
      </c>
      <c r="W67" s="471">
        <v>0</v>
      </c>
      <c r="X67" s="471">
        <v>0</v>
      </c>
      <c r="Y67" s="471"/>
    </row>
    <row r="68" spans="1:25" s="231" customFormat="1" ht="12.75">
      <c r="A68" s="607"/>
      <c r="B68" s="240" t="s">
        <v>46</v>
      </c>
      <c r="C68" s="241">
        <v>1</v>
      </c>
      <c r="D68" s="472">
        <v>0</v>
      </c>
      <c r="E68" s="472">
        <v>0</v>
      </c>
      <c r="F68" s="472">
        <v>0</v>
      </c>
      <c r="G68" s="472">
        <v>0</v>
      </c>
      <c r="H68" s="472">
        <v>0</v>
      </c>
      <c r="I68" s="472">
        <v>0</v>
      </c>
      <c r="J68" s="472">
        <v>0</v>
      </c>
      <c r="K68" s="472">
        <v>0</v>
      </c>
      <c r="L68" s="472">
        <v>0</v>
      </c>
      <c r="M68" s="472">
        <v>0</v>
      </c>
      <c r="N68" s="472">
        <v>0</v>
      </c>
      <c r="O68" s="472">
        <v>0</v>
      </c>
      <c r="P68" s="472">
        <v>0</v>
      </c>
      <c r="Q68" s="472">
        <v>0</v>
      </c>
      <c r="R68" s="472">
        <v>0</v>
      </c>
      <c r="S68" s="472">
        <v>0</v>
      </c>
      <c r="T68" s="472">
        <v>0</v>
      </c>
      <c r="U68" s="472">
        <v>0</v>
      </c>
      <c r="V68" s="472">
        <v>0</v>
      </c>
      <c r="W68" s="472">
        <v>1</v>
      </c>
      <c r="X68" s="472">
        <v>0</v>
      </c>
      <c r="Y68" s="472"/>
    </row>
    <row r="69" spans="1:25" s="231" customFormat="1" ht="12.75">
      <c r="A69" s="247" t="s">
        <v>95</v>
      </c>
      <c r="B69" s="248"/>
      <c r="C69" s="232"/>
      <c r="D69" s="232"/>
      <c r="E69" s="232"/>
      <c r="F69" s="232"/>
      <c r="G69" s="232"/>
      <c r="H69" s="232"/>
      <c r="I69" s="232"/>
      <c r="J69" s="232"/>
      <c r="K69" s="232"/>
      <c r="L69" s="232"/>
      <c r="M69" s="232"/>
      <c r="N69" s="232"/>
      <c r="O69" s="232"/>
      <c r="P69" s="232"/>
      <c r="Q69" s="232"/>
      <c r="R69" s="232"/>
      <c r="S69" s="232"/>
      <c r="T69" s="232"/>
      <c r="U69" s="232"/>
      <c r="V69" s="232"/>
      <c r="W69" s="232"/>
      <c r="X69" s="232"/>
      <c r="Y69" s="232"/>
    </row>
    <row r="70" spans="1:2" s="231" customFormat="1" ht="10.5" customHeight="1">
      <c r="A70" s="229"/>
      <c r="B70" s="230"/>
    </row>
  </sheetData>
  <sheetProtection/>
  <mergeCells count="22">
    <mergeCell ref="A39:A41"/>
    <mergeCell ref="A42:A44"/>
    <mergeCell ref="A45:A47"/>
    <mergeCell ref="A66:A68"/>
    <mergeCell ref="A48:A50"/>
    <mergeCell ref="A51:A53"/>
    <mergeCell ref="A54:A56"/>
    <mergeCell ref="A57:A59"/>
    <mergeCell ref="A60:A62"/>
    <mergeCell ref="A63:A65"/>
    <mergeCell ref="A21:A23"/>
    <mergeCell ref="A24:A26"/>
    <mergeCell ref="A27:A29"/>
    <mergeCell ref="A30:A32"/>
    <mergeCell ref="A33:A35"/>
    <mergeCell ref="A36:A38"/>
    <mergeCell ref="A3:A5"/>
    <mergeCell ref="A6:A8"/>
    <mergeCell ref="A9:A11"/>
    <mergeCell ref="A12:A14"/>
    <mergeCell ref="A15:A17"/>
    <mergeCell ref="A18:A20"/>
  </mergeCells>
  <printOptions/>
  <pageMargins left="0.3937007874015748" right="0.3937007874015748" top="0.5905511811023623" bottom="0.31496062992125984" header="0.31496062992125984" footer="0.31496062992125984"/>
  <pageSetup fitToHeight="1" fitToWidth="1" horizontalDpi="600" verticalDpi="600" orientation="landscape" paperSize="9" scale="62" r:id="rId1"/>
</worksheet>
</file>

<file path=xl/worksheets/sheet12.xml><?xml version="1.0" encoding="utf-8"?>
<worksheet xmlns="http://schemas.openxmlformats.org/spreadsheetml/2006/main" xmlns:r="http://schemas.openxmlformats.org/officeDocument/2006/relationships">
  <sheetPr>
    <pageSetUpPr fitToPage="1"/>
  </sheetPr>
  <dimension ref="A1:Y69"/>
  <sheetViews>
    <sheetView showGridLines="0" view="pageBreakPreview" zoomScaleNormal="90" zoomScaleSheetLayoutView="100" zoomScalePageLayoutView="0" workbookViewId="0" topLeftCell="A1">
      <pane xSplit="2" ySplit="2" topLeftCell="G3" activePane="bottomRight" state="frozen"/>
      <selection pane="topLeft" activeCell="A1" sqref="A1"/>
      <selection pane="topRight" activeCell="A1" sqref="A1"/>
      <selection pane="bottomLeft" activeCell="A1" sqref="A1"/>
      <selection pane="bottomRight" activeCell="Z12" sqref="Z12:Z69"/>
    </sheetView>
  </sheetViews>
  <sheetFormatPr defaultColWidth="9.00390625" defaultRowHeight="10.5" customHeight="1"/>
  <cols>
    <col min="1" max="1" width="8.140625" style="95" customWidth="1"/>
    <col min="2" max="2" width="6.421875" style="96" customWidth="1"/>
    <col min="3" max="3" width="7.421875" style="97" bestFit="1" customWidth="1"/>
    <col min="4" max="5" width="5.421875" style="97" bestFit="1" customWidth="1"/>
    <col min="6" max="22" width="7.421875" style="97" bestFit="1" customWidth="1"/>
    <col min="23" max="24" width="6.421875" style="97" bestFit="1" customWidth="1"/>
    <col min="25" max="25" width="5.57421875" style="97" customWidth="1"/>
    <col min="26" max="16384" width="9.00390625" style="97" customWidth="1"/>
  </cols>
  <sheetData>
    <row r="1" spans="1:25" s="89" customFormat="1" ht="12.75">
      <c r="A1" s="87" t="s">
        <v>268</v>
      </c>
      <c r="B1" s="88"/>
      <c r="Y1" s="30" t="s">
        <v>328</v>
      </c>
    </row>
    <row r="2" spans="1:25" s="90" customFormat="1" ht="12.75">
      <c r="A2" s="133"/>
      <c r="B2" s="134"/>
      <c r="C2" s="135" t="s">
        <v>300</v>
      </c>
      <c r="D2" s="135" t="s">
        <v>201</v>
      </c>
      <c r="E2" s="135" t="s">
        <v>130</v>
      </c>
      <c r="F2" s="135" t="s">
        <v>131</v>
      </c>
      <c r="G2" s="135" t="s">
        <v>132</v>
      </c>
      <c r="H2" s="135" t="s">
        <v>133</v>
      </c>
      <c r="I2" s="135" t="s">
        <v>134</v>
      </c>
      <c r="J2" s="135" t="s">
        <v>135</v>
      </c>
      <c r="K2" s="135" t="s">
        <v>136</v>
      </c>
      <c r="L2" s="135" t="s">
        <v>137</v>
      </c>
      <c r="M2" s="135" t="s">
        <v>138</v>
      </c>
      <c r="N2" s="135" t="s">
        <v>139</v>
      </c>
      <c r="O2" s="135" t="s">
        <v>140</v>
      </c>
      <c r="P2" s="135" t="s">
        <v>141</v>
      </c>
      <c r="Q2" s="135" t="s">
        <v>142</v>
      </c>
      <c r="R2" s="135" t="s">
        <v>143</v>
      </c>
      <c r="S2" s="135" t="s">
        <v>144</v>
      </c>
      <c r="T2" s="135" t="s">
        <v>145</v>
      </c>
      <c r="U2" s="135" t="s">
        <v>146</v>
      </c>
      <c r="V2" s="135" t="s">
        <v>147</v>
      </c>
      <c r="W2" s="135" t="s">
        <v>148</v>
      </c>
      <c r="X2" s="135" t="s">
        <v>149</v>
      </c>
      <c r="Y2" s="135" t="s">
        <v>44</v>
      </c>
    </row>
    <row r="3" spans="1:25" s="89" customFormat="1" ht="12.75">
      <c r="A3" s="557" t="s">
        <v>199</v>
      </c>
      <c r="B3" s="326" t="s">
        <v>2</v>
      </c>
      <c r="C3" s="327">
        <v>34547</v>
      </c>
      <c r="D3" s="329">
        <v>1</v>
      </c>
      <c r="E3" s="329">
        <v>1</v>
      </c>
      <c r="F3" s="329" t="s">
        <v>9</v>
      </c>
      <c r="G3" s="329">
        <v>2</v>
      </c>
      <c r="H3" s="329">
        <v>13</v>
      </c>
      <c r="I3" s="329">
        <v>20</v>
      </c>
      <c r="J3" s="329">
        <v>42</v>
      </c>
      <c r="K3" s="329">
        <v>103</v>
      </c>
      <c r="L3" s="329">
        <v>261</v>
      </c>
      <c r="M3" s="327">
        <v>471</v>
      </c>
      <c r="N3" s="327">
        <v>585</v>
      </c>
      <c r="O3" s="329">
        <v>859</v>
      </c>
      <c r="P3" s="329">
        <v>1534</v>
      </c>
      <c r="Q3" s="329">
        <v>2981</v>
      </c>
      <c r="R3" s="329">
        <v>3384</v>
      </c>
      <c r="S3" s="329">
        <v>4750</v>
      </c>
      <c r="T3" s="329">
        <v>6356</v>
      </c>
      <c r="U3" s="329">
        <v>6585</v>
      </c>
      <c r="V3" s="329">
        <v>4523</v>
      </c>
      <c r="W3" s="329">
        <v>1664</v>
      </c>
      <c r="X3" s="329">
        <v>393</v>
      </c>
      <c r="Y3" s="329">
        <v>19</v>
      </c>
    </row>
    <row r="4" spans="1:25" s="89" customFormat="1" ht="12.75">
      <c r="A4" s="558"/>
      <c r="B4" s="330" t="s">
        <v>45</v>
      </c>
      <c r="C4" s="331">
        <v>19967</v>
      </c>
      <c r="D4" s="331" t="s">
        <v>9</v>
      </c>
      <c r="E4" s="331" t="s">
        <v>9</v>
      </c>
      <c r="F4" s="331" t="s">
        <v>9</v>
      </c>
      <c r="G4" s="331">
        <v>1</v>
      </c>
      <c r="H4" s="331">
        <v>8</v>
      </c>
      <c r="I4" s="331">
        <v>13</v>
      </c>
      <c r="J4" s="331">
        <v>35</v>
      </c>
      <c r="K4" s="331">
        <v>81</v>
      </c>
      <c r="L4" s="331">
        <v>199</v>
      </c>
      <c r="M4" s="331">
        <v>388</v>
      </c>
      <c r="N4" s="331">
        <v>478</v>
      </c>
      <c r="O4" s="331">
        <v>724</v>
      </c>
      <c r="P4" s="331">
        <v>1256</v>
      </c>
      <c r="Q4" s="331">
        <v>2342</v>
      </c>
      <c r="R4" s="331">
        <v>2467</v>
      </c>
      <c r="S4" s="331">
        <v>2982</v>
      </c>
      <c r="T4" s="331">
        <v>3576</v>
      </c>
      <c r="U4" s="331">
        <v>3245</v>
      </c>
      <c r="V4" s="331">
        <v>1660</v>
      </c>
      <c r="W4" s="331">
        <v>413</v>
      </c>
      <c r="X4" s="331">
        <v>85</v>
      </c>
      <c r="Y4" s="331">
        <v>14</v>
      </c>
    </row>
    <row r="5" spans="1:25" s="89" customFormat="1" ht="12.75">
      <c r="A5" s="559"/>
      <c r="B5" s="333" t="s">
        <v>46</v>
      </c>
      <c r="C5" s="334">
        <v>14580</v>
      </c>
      <c r="D5" s="334">
        <v>1</v>
      </c>
      <c r="E5" s="334">
        <v>1</v>
      </c>
      <c r="F5" s="334" t="s">
        <v>9</v>
      </c>
      <c r="G5" s="334">
        <v>1</v>
      </c>
      <c r="H5" s="334">
        <v>5</v>
      </c>
      <c r="I5" s="334">
        <v>7</v>
      </c>
      <c r="J5" s="334">
        <v>7</v>
      </c>
      <c r="K5" s="334">
        <v>22</v>
      </c>
      <c r="L5" s="334">
        <v>62</v>
      </c>
      <c r="M5" s="334">
        <v>83</v>
      </c>
      <c r="N5" s="334">
        <v>107</v>
      </c>
      <c r="O5" s="334">
        <v>135</v>
      </c>
      <c r="P5" s="334">
        <v>278</v>
      </c>
      <c r="Q5" s="334">
        <v>639</v>
      </c>
      <c r="R5" s="334">
        <v>917</v>
      </c>
      <c r="S5" s="334">
        <v>1768</v>
      </c>
      <c r="T5" s="334">
        <v>2780</v>
      </c>
      <c r="U5" s="334">
        <v>3340</v>
      </c>
      <c r="V5" s="334">
        <v>2863</v>
      </c>
      <c r="W5" s="334">
        <v>1251</v>
      </c>
      <c r="X5" s="334">
        <v>308</v>
      </c>
      <c r="Y5" s="334">
        <v>5</v>
      </c>
    </row>
    <row r="6" spans="1:25" s="89" customFormat="1" ht="12.75">
      <c r="A6" s="560" t="s">
        <v>7</v>
      </c>
      <c r="B6" s="317" t="s">
        <v>2</v>
      </c>
      <c r="C6" s="105">
        <v>1201</v>
      </c>
      <c r="D6" s="105" t="s">
        <v>9</v>
      </c>
      <c r="E6" s="105" t="s">
        <v>9</v>
      </c>
      <c r="F6" s="105" t="s">
        <v>9</v>
      </c>
      <c r="G6" s="105" t="s">
        <v>9</v>
      </c>
      <c r="H6" s="105" t="s">
        <v>9</v>
      </c>
      <c r="I6" s="105" t="s">
        <v>9</v>
      </c>
      <c r="J6" s="105">
        <v>2</v>
      </c>
      <c r="K6" s="105">
        <v>9</v>
      </c>
      <c r="L6" s="105">
        <v>12</v>
      </c>
      <c r="M6" s="105">
        <v>22</v>
      </c>
      <c r="N6" s="105">
        <v>21</v>
      </c>
      <c r="O6" s="105">
        <v>25</v>
      </c>
      <c r="P6" s="105">
        <v>51</v>
      </c>
      <c r="Q6" s="105">
        <v>125</v>
      </c>
      <c r="R6" s="105">
        <v>100</v>
      </c>
      <c r="S6" s="105">
        <v>155</v>
      </c>
      <c r="T6" s="105">
        <v>200</v>
      </c>
      <c r="U6" s="105">
        <v>217</v>
      </c>
      <c r="V6" s="105">
        <v>178</v>
      </c>
      <c r="W6" s="105">
        <v>73</v>
      </c>
      <c r="X6" s="105">
        <v>11</v>
      </c>
      <c r="Y6" s="105" t="s">
        <v>9</v>
      </c>
    </row>
    <row r="7" spans="1:25" s="89" customFormat="1" ht="12.75">
      <c r="A7" s="561"/>
      <c r="B7" s="320" t="s">
        <v>45</v>
      </c>
      <c r="C7" s="321">
        <v>679</v>
      </c>
      <c r="D7" s="321" t="s">
        <v>9</v>
      </c>
      <c r="E7" s="321" t="s">
        <v>9</v>
      </c>
      <c r="F7" s="321" t="s">
        <v>9</v>
      </c>
      <c r="G7" s="321" t="s">
        <v>9</v>
      </c>
      <c r="H7" s="321" t="s">
        <v>9</v>
      </c>
      <c r="I7" s="321" t="s">
        <v>9</v>
      </c>
      <c r="J7" s="321">
        <v>2</v>
      </c>
      <c r="K7" s="321">
        <v>7</v>
      </c>
      <c r="L7" s="321">
        <v>9</v>
      </c>
      <c r="M7" s="321">
        <v>19</v>
      </c>
      <c r="N7" s="321">
        <v>17</v>
      </c>
      <c r="O7" s="321">
        <v>15</v>
      </c>
      <c r="P7" s="321">
        <v>40</v>
      </c>
      <c r="Q7" s="321">
        <v>92</v>
      </c>
      <c r="R7" s="321">
        <v>69</v>
      </c>
      <c r="S7" s="321">
        <v>84</v>
      </c>
      <c r="T7" s="321">
        <v>121</v>
      </c>
      <c r="U7" s="321">
        <v>112</v>
      </c>
      <c r="V7" s="321">
        <v>69</v>
      </c>
      <c r="W7" s="321">
        <v>22</v>
      </c>
      <c r="X7" s="321">
        <v>1</v>
      </c>
      <c r="Y7" s="321" t="s">
        <v>9</v>
      </c>
    </row>
    <row r="8" spans="1:25" s="89" customFormat="1" ht="12.75">
      <c r="A8" s="562"/>
      <c r="B8" s="323" t="s">
        <v>46</v>
      </c>
      <c r="C8" s="324">
        <v>522</v>
      </c>
      <c r="D8" s="324" t="s">
        <v>9</v>
      </c>
      <c r="E8" s="324" t="s">
        <v>9</v>
      </c>
      <c r="F8" s="324" t="s">
        <v>9</v>
      </c>
      <c r="G8" s="324" t="s">
        <v>9</v>
      </c>
      <c r="H8" s="324" t="s">
        <v>9</v>
      </c>
      <c r="I8" s="324" t="s">
        <v>9</v>
      </c>
      <c r="J8" s="324" t="s">
        <v>9</v>
      </c>
      <c r="K8" s="324">
        <v>2</v>
      </c>
      <c r="L8" s="324">
        <v>3</v>
      </c>
      <c r="M8" s="324">
        <v>3</v>
      </c>
      <c r="N8" s="324">
        <v>4</v>
      </c>
      <c r="O8" s="324">
        <v>10</v>
      </c>
      <c r="P8" s="324">
        <v>11</v>
      </c>
      <c r="Q8" s="324">
        <v>33</v>
      </c>
      <c r="R8" s="324">
        <v>31</v>
      </c>
      <c r="S8" s="324">
        <v>71</v>
      </c>
      <c r="T8" s="324">
        <v>79</v>
      </c>
      <c r="U8" s="324">
        <v>105</v>
      </c>
      <c r="V8" s="324">
        <v>109</v>
      </c>
      <c r="W8" s="324">
        <v>51</v>
      </c>
      <c r="X8" s="324">
        <v>10</v>
      </c>
      <c r="Y8" s="324" t="s">
        <v>9</v>
      </c>
    </row>
    <row r="9" spans="1:25" s="89" customFormat="1" ht="12.75">
      <c r="A9" s="526" t="s">
        <v>150</v>
      </c>
      <c r="B9" s="56" t="s">
        <v>2</v>
      </c>
      <c r="C9" s="300">
        <v>124</v>
      </c>
      <c r="D9" s="28" t="str">
        <f aca="true" t="shared" si="0" ref="D9:Y9">IF(SUM(D10:D11)=0,"-",SUM(D10:D11))</f>
        <v>-</v>
      </c>
      <c r="E9" s="28" t="str">
        <f t="shared" si="0"/>
        <v>-</v>
      </c>
      <c r="F9" s="28" t="str">
        <f t="shared" si="0"/>
        <v>-</v>
      </c>
      <c r="G9" s="28" t="str">
        <f t="shared" si="0"/>
        <v>-</v>
      </c>
      <c r="H9" s="28" t="str">
        <f t="shared" si="0"/>
        <v>-</v>
      </c>
      <c r="I9" s="28" t="str">
        <f t="shared" si="0"/>
        <v>-</v>
      </c>
      <c r="J9" s="28">
        <f t="shared" si="0"/>
        <v>1</v>
      </c>
      <c r="K9" s="28">
        <f t="shared" si="0"/>
        <v>2</v>
      </c>
      <c r="L9" s="28">
        <f t="shared" si="0"/>
        <v>1</v>
      </c>
      <c r="M9" s="28">
        <f t="shared" si="0"/>
        <v>3</v>
      </c>
      <c r="N9" s="28">
        <f t="shared" si="0"/>
        <v>2</v>
      </c>
      <c r="O9" s="28">
        <f t="shared" si="0"/>
        <v>3</v>
      </c>
      <c r="P9" s="28">
        <f t="shared" si="0"/>
        <v>8</v>
      </c>
      <c r="Q9" s="28">
        <f t="shared" si="0"/>
        <v>17</v>
      </c>
      <c r="R9" s="28">
        <f t="shared" si="0"/>
        <v>12</v>
      </c>
      <c r="S9" s="28">
        <f t="shared" si="0"/>
        <v>21</v>
      </c>
      <c r="T9" s="28">
        <f t="shared" si="0"/>
        <v>18</v>
      </c>
      <c r="U9" s="28">
        <f t="shared" si="0"/>
        <v>21</v>
      </c>
      <c r="V9" s="28">
        <f t="shared" si="0"/>
        <v>12</v>
      </c>
      <c r="W9" s="28">
        <f t="shared" si="0"/>
        <v>3</v>
      </c>
      <c r="X9" s="28" t="str">
        <f t="shared" si="0"/>
        <v>-</v>
      </c>
      <c r="Y9" s="28" t="str">
        <f t="shared" si="0"/>
        <v>-</v>
      </c>
    </row>
    <row r="10" spans="1:25" s="89" customFormat="1" ht="12.75">
      <c r="A10" s="527"/>
      <c r="B10" s="273" t="s">
        <v>45</v>
      </c>
      <c r="C10" s="300">
        <v>79</v>
      </c>
      <c r="D10" s="270" t="str">
        <f aca="true" t="shared" si="1" ref="D10:Y11">IF(SUM(D13,D16,D19,D22,D25,D28,D31,D34,D37,D40,D43,D46,D49,D52,D55,D58,D61,D64,D67)=0,"-",SUM(D13,D16,D19,D22,D25,D28,D31,D34,D37,D40,D43,D46,D49,D52,D55,D58,D61,D64,D67))</f>
        <v>-</v>
      </c>
      <c r="E10" s="270" t="str">
        <f t="shared" si="1"/>
        <v>-</v>
      </c>
      <c r="F10" s="270" t="str">
        <f t="shared" si="1"/>
        <v>-</v>
      </c>
      <c r="G10" s="270" t="str">
        <f t="shared" si="1"/>
        <v>-</v>
      </c>
      <c r="H10" s="270" t="str">
        <f t="shared" si="1"/>
        <v>-</v>
      </c>
      <c r="I10" s="270" t="str">
        <f t="shared" si="1"/>
        <v>-</v>
      </c>
      <c r="J10" s="270">
        <f t="shared" si="1"/>
        <v>1</v>
      </c>
      <c r="K10" s="270">
        <f t="shared" si="1"/>
        <v>2</v>
      </c>
      <c r="L10" s="270">
        <f t="shared" si="1"/>
        <v>1</v>
      </c>
      <c r="M10" s="270">
        <f t="shared" si="1"/>
        <v>3</v>
      </c>
      <c r="N10" s="270">
        <f t="shared" si="1"/>
        <v>2</v>
      </c>
      <c r="O10" s="270">
        <f t="shared" si="1"/>
        <v>2</v>
      </c>
      <c r="P10" s="270">
        <f t="shared" si="1"/>
        <v>6</v>
      </c>
      <c r="Q10" s="270">
        <f t="shared" si="1"/>
        <v>12</v>
      </c>
      <c r="R10" s="270">
        <f t="shared" si="1"/>
        <v>7</v>
      </c>
      <c r="S10" s="270">
        <f t="shared" si="1"/>
        <v>8</v>
      </c>
      <c r="T10" s="270">
        <f t="shared" si="1"/>
        <v>11</v>
      </c>
      <c r="U10" s="270">
        <f t="shared" si="1"/>
        <v>14</v>
      </c>
      <c r="V10" s="270">
        <f t="shared" si="1"/>
        <v>8</v>
      </c>
      <c r="W10" s="270">
        <f t="shared" si="1"/>
        <v>2</v>
      </c>
      <c r="X10" s="270" t="str">
        <f t="shared" si="1"/>
        <v>-</v>
      </c>
      <c r="Y10" s="270" t="str">
        <f t="shared" si="1"/>
        <v>-</v>
      </c>
    </row>
    <row r="11" spans="1:25" s="89" customFormat="1" ht="12.75">
      <c r="A11" s="528"/>
      <c r="B11" s="275" t="s">
        <v>46</v>
      </c>
      <c r="C11" s="300">
        <v>45</v>
      </c>
      <c r="D11" s="272" t="str">
        <f t="shared" si="1"/>
        <v>-</v>
      </c>
      <c r="E11" s="272" t="str">
        <f t="shared" si="1"/>
        <v>-</v>
      </c>
      <c r="F11" s="272" t="str">
        <f t="shared" si="1"/>
        <v>-</v>
      </c>
      <c r="G11" s="272" t="str">
        <f t="shared" si="1"/>
        <v>-</v>
      </c>
      <c r="H11" s="272" t="str">
        <f t="shared" si="1"/>
        <v>-</v>
      </c>
      <c r="I11" s="272" t="str">
        <f t="shared" si="1"/>
        <v>-</v>
      </c>
      <c r="J11" s="272" t="str">
        <f t="shared" si="1"/>
        <v>-</v>
      </c>
      <c r="K11" s="272" t="str">
        <f t="shared" si="1"/>
        <v>-</v>
      </c>
      <c r="L11" s="272" t="str">
        <f t="shared" si="1"/>
        <v>-</v>
      </c>
      <c r="M11" s="272" t="str">
        <f t="shared" si="1"/>
        <v>-</v>
      </c>
      <c r="N11" s="272" t="str">
        <f t="shared" si="1"/>
        <v>-</v>
      </c>
      <c r="O11" s="272">
        <f t="shared" si="1"/>
        <v>1</v>
      </c>
      <c r="P11" s="272">
        <f t="shared" si="1"/>
        <v>2</v>
      </c>
      <c r="Q11" s="272">
        <f t="shared" si="1"/>
        <v>5</v>
      </c>
      <c r="R11" s="272">
        <f t="shared" si="1"/>
        <v>5</v>
      </c>
      <c r="S11" s="272">
        <f t="shared" si="1"/>
        <v>13</v>
      </c>
      <c r="T11" s="272">
        <f t="shared" si="1"/>
        <v>7</v>
      </c>
      <c r="U11" s="272">
        <f t="shared" si="1"/>
        <v>7</v>
      </c>
      <c r="V11" s="272">
        <f t="shared" si="1"/>
        <v>4</v>
      </c>
      <c r="W11" s="272">
        <f t="shared" si="1"/>
        <v>1</v>
      </c>
      <c r="X11" s="272" t="str">
        <f t="shared" si="1"/>
        <v>-</v>
      </c>
      <c r="Y11" s="272" t="str">
        <f t="shared" si="1"/>
        <v>-</v>
      </c>
    </row>
    <row r="12" spans="1:25" s="89" customFormat="1" ht="12.75">
      <c r="A12" s="563" t="s">
        <v>76</v>
      </c>
      <c r="B12" s="21" t="s">
        <v>2</v>
      </c>
      <c r="C12" s="22">
        <v>76</v>
      </c>
      <c r="D12" s="22">
        <v>0</v>
      </c>
      <c r="E12" s="22">
        <v>0</v>
      </c>
      <c r="F12" s="22">
        <v>0</v>
      </c>
      <c r="G12" s="447">
        <v>0</v>
      </c>
      <c r="H12" s="447">
        <v>0</v>
      </c>
      <c r="I12" s="447">
        <v>0</v>
      </c>
      <c r="J12" s="447">
        <v>0</v>
      </c>
      <c r="K12" s="447">
        <v>2</v>
      </c>
      <c r="L12" s="447">
        <v>0</v>
      </c>
      <c r="M12" s="447">
        <v>0</v>
      </c>
      <c r="N12" s="447">
        <v>1</v>
      </c>
      <c r="O12" s="447">
        <v>3</v>
      </c>
      <c r="P12" s="447">
        <v>7</v>
      </c>
      <c r="Q12" s="447">
        <v>15</v>
      </c>
      <c r="R12" s="447">
        <v>5</v>
      </c>
      <c r="S12" s="447">
        <v>15</v>
      </c>
      <c r="T12" s="447">
        <v>11</v>
      </c>
      <c r="U12" s="447">
        <v>9</v>
      </c>
      <c r="V12" s="447">
        <v>6</v>
      </c>
      <c r="W12" s="447">
        <v>2</v>
      </c>
      <c r="X12" s="447">
        <v>0</v>
      </c>
      <c r="Y12" s="447"/>
    </row>
    <row r="13" spans="1:25" s="89" customFormat="1" ht="12.75">
      <c r="A13" s="564"/>
      <c r="B13" s="23" t="s">
        <v>45</v>
      </c>
      <c r="C13" s="19">
        <v>46</v>
      </c>
      <c r="D13" s="19">
        <v>0</v>
      </c>
      <c r="E13" s="19">
        <v>0</v>
      </c>
      <c r="F13" s="19">
        <v>0</v>
      </c>
      <c r="G13" s="448">
        <v>0</v>
      </c>
      <c r="H13" s="448">
        <v>0</v>
      </c>
      <c r="I13" s="448">
        <v>0</v>
      </c>
      <c r="J13" s="448">
        <v>0</v>
      </c>
      <c r="K13" s="448">
        <v>2</v>
      </c>
      <c r="L13" s="448">
        <v>0</v>
      </c>
      <c r="M13" s="448">
        <v>0</v>
      </c>
      <c r="N13" s="448">
        <v>1</v>
      </c>
      <c r="O13" s="448">
        <v>2</v>
      </c>
      <c r="P13" s="448">
        <v>5</v>
      </c>
      <c r="Q13" s="448">
        <v>10</v>
      </c>
      <c r="R13" s="448">
        <v>2</v>
      </c>
      <c r="S13" s="448">
        <v>6</v>
      </c>
      <c r="T13" s="448">
        <v>7</v>
      </c>
      <c r="U13" s="448">
        <v>5</v>
      </c>
      <c r="V13" s="448">
        <v>4</v>
      </c>
      <c r="W13" s="448">
        <v>2</v>
      </c>
      <c r="X13" s="448">
        <v>0</v>
      </c>
      <c r="Y13" s="448"/>
    </row>
    <row r="14" spans="1:25" s="89" customFormat="1" ht="12.75">
      <c r="A14" s="565"/>
      <c r="B14" s="24" t="s">
        <v>46</v>
      </c>
      <c r="C14" s="20">
        <v>30</v>
      </c>
      <c r="D14" s="20">
        <v>0</v>
      </c>
      <c r="E14" s="20">
        <v>0</v>
      </c>
      <c r="F14" s="20">
        <v>0</v>
      </c>
      <c r="G14" s="449">
        <v>0</v>
      </c>
      <c r="H14" s="449">
        <v>0</v>
      </c>
      <c r="I14" s="449">
        <v>0</v>
      </c>
      <c r="J14" s="449">
        <v>0</v>
      </c>
      <c r="K14" s="449">
        <v>0</v>
      </c>
      <c r="L14" s="449">
        <v>0</v>
      </c>
      <c r="M14" s="449">
        <v>0</v>
      </c>
      <c r="N14" s="449">
        <v>0</v>
      </c>
      <c r="O14" s="449">
        <v>1</v>
      </c>
      <c r="P14" s="449">
        <v>2</v>
      </c>
      <c r="Q14" s="449">
        <v>5</v>
      </c>
      <c r="R14" s="449">
        <v>3</v>
      </c>
      <c r="S14" s="449">
        <v>9</v>
      </c>
      <c r="T14" s="449">
        <v>4</v>
      </c>
      <c r="U14" s="449">
        <v>4</v>
      </c>
      <c r="V14" s="449">
        <v>2</v>
      </c>
      <c r="W14" s="449">
        <v>0</v>
      </c>
      <c r="X14" s="449">
        <v>0</v>
      </c>
      <c r="Y14" s="449"/>
    </row>
    <row r="15" spans="1:25" s="89" customFormat="1" ht="12.75">
      <c r="A15" s="563" t="s">
        <v>77</v>
      </c>
      <c r="B15" s="21" t="s">
        <v>2</v>
      </c>
      <c r="C15" s="22">
        <v>13</v>
      </c>
      <c r="D15" s="22">
        <v>0</v>
      </c>
      <c r="E15" s="22">
        <v>0</v>
      </c>
      <c r="F15" s="22">
        <v>0</v>
      </c>
      <c r="G15" s="447">
        <v>0</v>
      </c>
      <c r="H15" s="447">
        <v>0</v>
      </c>
      <c r="I15" s="447">
        <v>0</v>
      </c>
      <c r="J15" s="447">
        <v>0</v>
      </c>
      <c r="K15" s="447">
        <v>0</v>
      </c>
      <c r="L15" s="447">
        <v>1</v>
      </c>
      <c r="M15" s="447">
        <v>0</v>
      </c>
      <c r="N15" s="447">
        <v>0</v>
      </c>
      <c r="O15" s="447">
        <v>0</v>
      </c>
      <c r="P15" s="447">
        <v>0</v>
      </c>
      <c r="Q15" s="447">
        <v>1</v>
      </c>
      <c r="R15" s="447">
        <v>0</v>
      </c>
      <c r="S15" s="447">
        <v>2</v>
      </c>
      <c r="T15" s="447">
        <v>3</v>
      </c>
      <c r="U15" s="447">
        <v>4</v>
      </c>
      <c r="V15" s="447">
        <v>2</v>
      </c>
      <c r="W15" s="447">
        <v>0</v>
      </c>
      <c r="X15" s="447">
        <v>0</v>
      </c>
      <c r="Y15" s="447"/>
    </row>
    <row r="16" spans="1:25" s="89" customFormat="1" ht="12.75">
      <c r="A16" s="564"/>
      <c r="B16" s="23" t="s">
        <v>45</v>
      </c>
      <c r="C16" s="19">
        <v>6</v>
      </c>
      <c r="D16" s="19">
        <v>0</v>
      </c>
      <c r="E16" s="19">
        <v>0</v>
      </c>
      <c r="F16" s="19">
        <v>0</v>
      </c>
      <c r="G16" s="448">
        <v>0</v>
      </c>
      <c r="H16" s="448">
        <v>0</v>
      </c>
      <c r="I16" s="448">
        <v>0</v>
      </c>
      <c r="J16" s="448">
        <v>0</v>
      </c>
      <c r="K16" s="448">
        <v>0</v>
      </c>
      <c r="L16" s="448">
        <v>1</v>
      </c>
      <c r="M16" s="448">
        <v>0</v>
      </c>
      <c r="N16" s="448">
        <v>0</v>
      </c>
      <c r="O16" s="448">
        <v>0</v>
      </c>
      <c r="P16" s="448">
        <v>0</v>
      </c>
      <c r="Q16" s="448">
        <v>1</v>
      </c>
      <c r="R16" s="448">
        <v>0</v>
      </c>
      <c r="S16" s="448">
        <v>0</v>
      </c>
      <c r="T16" s="448">
        <v>2</v>
      </c>
      <c r="U16" s="448">
        <v>1</v>
      </c>
      <c r="V16" s="448">
        <v>1</v>
      </c>
      <c r="W16" s="448">
        <v>0</v>
      </c>
      <c r="X16" s="448">
        <v>0</v>
      </c>
      <c r="Y16" s="448"/>
    </row>
    <row r="17" spans="1:25" s="89" customFormat="1" ht="12.75">
      <c r="A17" s="565"/>
      <c r="B17" s="24" t="s">
        <v>46</v>
      </c>
      <c r="C17" s="20">
        <v>7</v>
      </c>
      <c r="D17" s="20">
        <v>0</v>
      </c>
      <c r="E17" s="20">
        <v>0</v>
      </c>
      <c r="F17" s="20">
        <v>0</v>
      </c>
      <c r="G17" s="449">
        <v>0</v>
      </c>
      <c r="H17" s="449">
        <v>0</v>
      </c>
      <c r="I17" s="449">
        <v>0</v>
      </c>
      <c r="J17" s="449">
        <v>0</v>
      </c>
      <c r="K17" s="449">
        <v>0</v>
      </c>
      <c r="L17" s="449">
        <v>0</v>
      </c>
      <c r="M17" s="449">
        <v>0</v>
      </c>
      <c r="N17" s="449">
        <v>0</v>
      </c>
      <c r="O17" s="449">
        <v>0</v>
      </c>
      <c r="P17" s="449">
        <v>0</v>
      </c>
      <c r="Q17" s="449">
        <v>0</v>
      </c>
      <c r="R17" s="449">
        <v>0</v>
      </c>
      <c r="S17" s="449">
        <v>2</v>
      </c>
      <c r="T17" s="449">
        <v>1</v>
      </c>
      <c r="U17" s="449">
        <v>3</v>
      </c>
      <c r="V17" s="449">
        <v>1</v>
      </c>
      <c r="W17" s="449">
        <v>0</v>
      </c>
      <c r="X17" s="449">
        <v>0</v>
      </c>
      <c r="Y17" s="449"/>
    </row>
    <row r="18" spans="1:25" s="89" customFormat="1" ht="12.75">
      <c r="A18" s="563" t="s">
        <v>78</v>
      </c>
      <c r="B18" s="21" t="s">
        <v>2</v>
      </c>
      <c r="C18" s="22">
        <v>3</v>
      </c>
      <c r="D18" s="22">
        <v>0</v>
      </c>
      <c r="E18" s="22">
        <v>0</v>
      </c>
      <c r="F18" s="22">
        <v>0</v>
      </c>
      <c r="G18" s="447">
        <v>0</v>
      </c>
      <c r="H18" s="447">
        <v>0</v>
      </c>
      <c r="I18" s="447">
        <v>0</v>
      </c>
      <c r="J18" s="447">
        <v>0</v>
      </c>
      <c r="K18" s="447">
        <v>0</v>
      </c>
      <c r="L18" s="447">
        <v>0</v>
      </c>
      <c r="M18" s="447">
        <v>1</v>
      </c>
      <c r="N18" s="447">
        <v>0</v>
      </c>
      <c r="O18" s="447">
        <v>0</v>
      </c>
      <c r="P18" s="447">
        <v>0</v>
      </c>
      <c r="Q18" s="447">
        <v>0</v>
      </c>
      <c r="R18" s="447">
        <v>0</v>
      </c>
      <c r="S18" s="447">
        <v>1</v>
      </c>
      <c r="T18" s="447">
        <v>0</v>
      </c>
      <c r="U18" s="447">
        <v>0</v>
      </c>
      <c r="V18" s="447">
        <v>1</v>
      </c>
      <c r="W18" s="447">
        <v>0</v>
      </c>
      <c r="X18" s="447">
        <v>0</v>
      </c>
      <c r="Y18" s="447"/>
    </row>
    <row r="19" spans="1:25" s="89" customFormat="1" ht="12.75">
      <c r="A19" s="564"/>
      <c r="B19" s="23" t="s">
        <v>45</v>
      </c>
      <c r="C19" s="19">
        <v>2</v>
      </c>
      <c r="D19" s="19">
        <v>0</v>
      </c>
      <c r="E19" s="19">
        <v>0</v>
      </c>
      <c r="F19" s="19">
        <v>0</v>
      </c>
      <c r="G19" s="448">
        <v>0</v>
      </c>
      <c r="H19" s="448">
        <v>0</v>
      </c>
      <c r="I19" s="448">
        <v>0</v>
      </c>
      <c r="J19" s="448">
        <v>0</v>
      </c>
      <c r="K19" s="448">
        <v>0</v>
      </c>
      <c r="L19" s="448">
        <v>0</v>
      </c>
      <c r="M19" s="448">
        <v>1</v>
      </c>
      <c r="N19" s="448">
        <v>0</v>
      </c>
      <c r="O19" s="448">
        <v>0</v>
      </c>
      <c r="P19" s="448">
        <v>0</v>
      </c>
      <c r="Q19" s="448">
        <v>0</v>
      </c>
      <c r="R19" s="448">
        <v>0</v>
      </c>
      <c r="S19" s="448">
        <v>0</v>
      </c>
      <c r="T19" s="448">
        <v>0</v>
      </c>
      <c r="U19" s="448">
        <v>0</v>
      </c>
      <c r="V19" s="448">
        <v>1</v>
      </c>
      <c r="W19" s="448">
        <v>0</v>
      </c>
      <c r="X19" s="448">
        <v>0</v>
      </c>
      <c r="Y19" s="448"/>
    </row>
    <row r="20" spans="1:25" s="89" customFormat="1" ht="12.75">
      <c r="A20" s="565"/>
      <c r="B20" s="24" t="s">
        <v>46</v>
      </c>
      <c r="C20" s="20">
        <v>1</v>
      </c>
      <c r="D20" s="20">
        <v>0</v>
      </c>
      <c r="E20" s="20">
        <v>0</v>
      </c>
      <c r="F20" s="20">
        <v>0</v>
      </c>
      <c r="G20" s="449">
        <v>0</v>
      </c>
      <c r="H20" s="449">
        <v>0</v>
      </c>
      <c r="I20" s="449">
        <v>0</v>
      </c>
      <c r="J20" s="449">
        <v>0</v>
      </c>
      <c r="K20" s="449">
        <v>0</v>
      </c>
      <c r="L20" s="449">
        <v>0</v>
      </c>
      <c r="M20" s="449">
        <v>0</v>
      </c>
      <c r="N20" s="449">
        <v>0</v>
      </c>
      <c r="O20" s="449">
        <v>0</v>
      </c>
      <c r="P20" s="449">
        <v>0</v>
      </c>
      <c r="Q20" s="449">
        <v>0</v>
      </c>
      <c r="R20" s="449">
        <v>0</v>
      </c>
      <c r="S20" s="449">
        <v>1</v>
      </c>
      <c r="T20" s="449">
        <v>0</v>
      </c>
      <c r="U20" s="449">
        <v>0</v>
      </c>
      <c r="V20" s="449">
        <v>0</v>
      </c>
      <c r="W20" s="449">
        <v>0</v>
      </c>
      <c r="X20" s="449">
        <v>0</v>
      </c>
      <c r="Y20" s="449"/>
    </row>
    <row r="21" spans="1:25" s="89" customFormat="1" ht="12.75">
      <c r="A21" s="563" t="s">
        <v>79</v>
      </c>
      <c r="B21" s="21" t="s">
        <v>2</v>
      </c>
      <c r="C21" s="22">
        <v>1</v>
      </c>
      <c r="D21" s="22">
        <v>0</v>
      </c>
      <c r="E21" s="22">
        <v>0</v>
      </c>
      <c r="F21" s="22">
        <v>0</v>
      </c>
      <c r="G21" s="447">
        <v>0</v>
      </c>
      <c r="H21" s="447">
        <v>0</v>
      </c>
      <c r="I21" s="447">
        <v>0</v>
      </c>
      <c r="J21" s="447">
        <v>0</v>
      </c>
      <c r="K21" s="447">
        <v>0</v>
      </c>
      <c r="L21" s="447">
        <v>0</v>
      </c>
      <c r="M21" s="447">
        <v>0</v>
      </c>
      <c r="N21" s="447">
        <v>0</v>
      </c>
      <c r="O21" s="447">
        <v>0</v>
      </c>
      <c r="P21" s="447">
        <v>0</v>
      </c>
      <c r="Q21" s="447">
        <v>0</v>
      </c>
      <c r="R21" s="447">
        <v>0</v>
      </c>
      <c r="S21" s="447">
        <v>0</v>
      </c>
      <c r="T21" s="447">
        <v>0</v>
      </c>
      <c r="U21" s="447">
        <v>1</v>
      </c>
      <c r="V21" s="447">
        <v>0</v>
      </c>
      <c r="W21" s="447">
        <v>0</v>
      </c>
      <c r="X21" s="447">
        <v>0</v>
      </c>
      <c r="Y21" s="447"/>
    </row>
    <row r="22" spans="1:25" s="89" customFormat="1" ht="12.75">
      <c r="A22" s="564"/>
      <c r="B22" s="23" t="s">
        <v>45</v>
      </c>
      <c r="C22" s="19">
        <v>1</v>
      </c>
      <c r="D22" s="19">
        <v>0</v>
      </c>
      <c r="E22" s="19">
        <v>0</v>
      </c>
      <c r="F22" s="19">
        <v>0</v>
      </c>
      <c r="G22" s="448">
        <v>0</v>
      </c>
      <c r="H22" s="448">
        <v>0</v>
      </c>
      <c r="I22" s="448">
        <v>0</v>
      </c>
      <c r="J22" s="448">
        <v>0</v>
      </c>
      <c r="K22" s="448">
        <v>0</v>
      </c>
      <c r="L22" s="448">
        <v>0</v>
      </c>
      <c r="M22" s="448">
        <v>0</v>
      </c>
      <c r="N22" s="448">
        <v>0</v>
      </c>
      <c r="O22" s="448">
        <v>0</v>
      </c>
      <c r="P22" s="448">
        <v>0</v>
      </c>
      <c r="Q22" s="448">
        <v>0</v>
      </c>
      <c r="R22" s="448">
        <v>0</v>
      </c>
      <c r="S22" s="448">
        <v>0</v>
      </c>
      <c r="T22" s="448">
        <v>0</v>
      </c>
      <c r="U22" s="448">
        <v>1</v>
      </c>
      <c r="V22" s="448">
        <v>0</v>
      </c>
      <c r="W22" s="448">
        <v>0</v>
      </c>
      <c r="X22" s="448">
        <v>0</v>
      </c>
      <c r="Y22" s="448"/>
    </row>
    <row r="23" spans="1:25" s="89" customFormat="1" ht="12.75">
      <c r="A23" s="565"/>
      <c r="B23" s="24" t="s">
        <v>46</v>
      </c>
      <c r="C23" s="20" t="s">
        <v>9</v>
      </c>
      <c r="D23" s="20">
        <v>0</v>
      </c>
      <c r="E23" s="20">
        <v>0</v>
      </c>
      <c r="F23" s="20">
        <v>0</v>
      </c>
      <c r="G23" s="449">
        <v>0</v>
      </c>
      <c r="H23" s="449">
        <v>0</v>
      </c>
      <c r="I23" s="449">
        <v>0</v>
      </c>
      <c r="J23" s="449">
        <v>0</v>
      </c>
      <c r="K23" s="449">
        <v>0</v>
      </c>
      <c r="L23" s="449">
        <v>0</v>
      </c>
      <c r="M23" s="449">
        <v>0</v>
      </c>
      <c r="N23" s="449">
        <v>0</v>
      </c>
      <c r="O23" s="449">
        <v>0</v>
      </c>
      <c r="P23" s="449">
        <v>0</v>
      </c>
      <c r="Q23" s="449">
        <v>0</v>
      </c>
      <c r="R23" s="449">
        <v>0</v>
      </c>
      <c r="S23" s="449">
        <v>0</v>
      </c>
      <c r="T23" s="449">
        <v>0</v>
      </c>
      <c r="U23" s="449">
        <v>0</v>
      </c>
      <c r="V23" s="449">
        <v>0</v>
      </c>
      <c r="W23" s="449">
        <v>0</v>
      </c>
      <c r="X23" s="449">
        <v>0</v>
      </c>
      <c r="Y23" s="449"/>
    </row>
    <row r="24" spans="1:25" s="89" customFormat="1" ht="12.75">
      <c r="A24" s="563" t="s">
        <v>80</v>
      </c>
      <c r="B24" s="21" t="s">
        <v>2</v>
      </c>
      <c r="C24" s="22">
        <v>1</v>
      </c>
      <c r="D24" s="22">
        <v>0</v>
      </c>
      <c r="E24" s="22">
        <v>0</v>
      </c>
      <c r="F24" s="22">
        <v>0</v>
      </c>
      <c r="G24" s="447">
        <v>0</v>
      </c>
      <c r="H24" s="447">
        <v>0</v>
      </c>
      <c r="I24" s="447">
        <v>0</v>
      </c>
      <c r="J24" s="447">
        <v>0</v>
      </c>
      <c r="K24" s="447">
        <v>0</v>
      </c>
      <c r="L24" s="447">
        <v>0</v>
      </c>
      <c r="M24" s="447">
        <v>0</v>
      </c>
      <c r="N24" s="447">
        <v>0</v>
      </c>
      <c r="O24" s="447">
        <v>0</v>
      </c>
      <c r="P24" s="447">
        <v>1</v>
      </c>
      <c r="Q24" s="447">
        <v>0</v>
      </c>
      <c r="R24" s="447">
        <v>0</v>
      </c>
      <c r="S24" s="447">
        <v>0</v>
      </c>
      <c r="T24" s="447">
        <v>0</v>
      </c>
      <c r="U24" s="447">
        <v>0</v>
      </c>
      <c r="V24" s="447">
        <v>0</v>
      </c>
      <c r="W24" s="447">
        <v>0</v>
      </c>
      <c r="X24" s="447">
        <v>0</v>
      </c>
      <c r="Y24" s="447"/>
    </row>
    <row r="25" spans="1:25" s="89" customFormat="1" ht="12.75">
      <c r="A25" s="564"/>
      <c r="B25" s="23" t="s">
        <v>45</v>
      </c>
      <c r="C25" s="19">
        <v>1</v>
      </c>
      <c r="D25" s="19">
        <v>0</v>
      </c>
      <c r="E25" s="19">
        <v>0</v>
      </c>
      <c r="F25" s="19">
        <v>0</v>
      </c>
      <c r="G25" s="448">
        <v>0</v>
      </c>
      <c r="H25" s="448">
        <v>0</v>
      </c>
      <c r="I25" s="448">
        <v>0</v>
      </c>
      <c r="J25" s="448">
        <v>0</v>
      </c>
      <c r="K25" s="448">
        <v>0</v>
      </c>
      <c r="L25" s="448">
        <v>0</v>
      </c>
      <c r="M25" s="448">
        <v>0</v>
      </c>
      <c r="N25" s="448">
        <v>0</v>
      </c>
      <c r="O25" s="448">
        <v>0</v>
      </c>
      <c r="P25" s="448">
        <v>1</v>
      </c>
      <c r="Q25" s="448">
        <v>0</v>
      </c>
      <c r="R25" s="448">
        <v>0</v>
      </c>
      <c r="S25" s="448">
        <v>0</v>
      </c>
      <c r="T25" s="448">
        <v>0</v>
      </c>
      <c r="U25" s="448">
        <v>0</v>
      </c>
      <c r="V25" s="448">
        <v>0</v>
      </c>
      <c r="W25" s="448">
        <v>0</v>
      </c>
      <c r="X25" s="448">
        <v>0</v>
      </c>
      <c r="Y25" s="448"/>
    </row>
    <row r="26" spans="1:25" s="89" customFormat="1" ht="12.75">
      <c r="A26" s="565"/>
      <c r="B26" s="24" t="s">
        <v>46</v>
      </c>
      <c r="C26" s="20" t="s">
        <v>9</v>
      </c>
      <c r="D26" s="20">
        <v>0</v>
      </c>
      <c r="E26" s="20">
        <v>0</v>
      </c>
      <c r="F26" s="20">
        <v>0</v>
      </c>
      <c r="G26" s="449">
        <v>0</v>
      </c>
      <c r="H26" s="449">
        <v>0</v>
      </c>
      <c r="I26" s="449">
        <v>0</v>
      </c>
      <c r="J26" s="449">
        <v>0</v>
      </c>
      <c r="K26" s="449">
        <v>0</v>
      </c>
      <c r="L26" s="449">
        <v>0</v>
      </c>
      <c r="M26" s="449">
        <v>0</v>
      </c>
      <c r="N26" s="449">
        <v>0</v>
      </c>
      <c r="O26" s="449">
        <v>0</v>
      </c>
      <c r="P26" s="449">
        <v>0</v>
      </c>
      <c r="Q26" s="449">
        <v>0</v>
      </c>
      <c r="R26" s="449">
        <v>0</v>
      </c>
      <c r="S26" s="449">
        <v>0</v>
      </c>
      <c r="T26" s="449">
        <v>0</v>
      </c>
      <c r="U26" s="449">
        <v>0</v>
      </c>
      <c r="V26" s="449">
        <v>0</v>
      </c>
      <c r="W26" s="449">
        <v>0</v>
      </c>
      <c r="X26" s="449">
        <v>0</v>
      </c>
      <c r="Y26" s="449"/>
    </row>
    <row r="27" spans="1:25" s="89" customFormat="1" ht="12.75">
      <c r="A27" s="563" t="s">
        <v>81</v>
      </c>
      <c r="B27" s="21" t="s">
        <v>2</v>
      </c>
      <c r="C27" s="22" t="s">
        <v>9</v>
      </c>
      <c r="D27" s="22">
        <v>0</v>
      </c>
      <c r="E27" s="22">
        <v>0</v>
      </c>
      <c r="F27" s="22">
        <v>0</v>
      </c>
      <c r="G27" s="447">
        <v>0</v>
      </c>
      <c r="H27" s="447">
        <v>0</v>
      </c>
      <c r="I27" s="447">
        <v>0</v>
      </c>
      <c r="J27" s="447">
        <v>0</v>
      </c>
      <c r="K27" s="447">
        <v>0</v>
      </c>
      <c r="L27" s="447">
        <v>0</v>
      </c>
      <c r="M27" s="447">
        <v>0</v>
      </c>
      <c r="N27" s="447">
        <v>0</v>
      </c>
      <c r="O27" s="447">
        <v>0</v>
      </c>
      <c r="P27" s="447">
        <v>0</v>
      </c>
      <c r="Q27" s="447">
        <v>0</v>
      </c>
      <c r="R27" s="447">
        <v>0</v>
      </c>
      <c r="S27" s="447">
        <v>0</v>
      </c>
      <c r="T27" s="447">
        <v>0</v>
      </c>
      <c r="U27" s="447">
        <v>0</v>
      </c>
      <c r="V27" s="447">
        <v>0</v>
      </c>
      <c r="W27" s="447">
        <v>0</v>
      </c>
      <c r="X27" s="447">
        <v>0</v>
      </c>
      <c r="Y27" s="447"/>
    </row>
    <row r="28" spans="1:25" s="89" customFormat="1" ht="12.75">
      <c r="A28" s="564"/>
      <c r="B28" s="23" t="s">
        <v>45</v>
      </c>
      <c r="C28" s="19" t="s">
        <v>9</v>
      </c>
      <c r="D28" s="19">
        <v>0</v>
      </c>
      <c r="E28" s="19">
        <v>0</v>
      </c>
      <c r="F28" s="19">
        <v>0</v>
      </c>
      <c r="G28" s="448">
        <v>0</v>
      </c>
      <c r="H28" s="448">
        <v>0</v>
      </c>
      <c r="I28" s="448">
        <v>0</v>
      </c>
      <c r="J28" s="448">
        <v>0</v>
      </c>
      <c r="K28" s="448">
        <v>0</v>
      </c>
      <c r="L28" s="448">
        <v>0</v>
      </c>
      <c r="M28" s="448">
        <v>0</v>
      </c>
      <c r="N28" s="448">
        <v>0</v>
      </c>
      <c r="O28" s="448">
        <v>0</v>
      </c>
      <c r="P28" s="448">
        <v>0</v>
      </c>
      <c r="Q28" s="448">
        <v>0</v>
      </c>
      <c r="R28" s="448">
        <v>0</v>
      </c>
      <c r="S28" s="448">
        <v>0</v>
      </c>
      <c r="T28" s="448">
        <v>0</v>
      </c>
      <c r="U28" s="448">
        <v>0</v>
      </c>
      <c r="V28" s="448">
        <v>0</v>
      </c>
      <c r="W28" s="448">
        <v>0</v>
      </c>
      <c r="X28" s="448">
        <v>0</v>
      </c>
      <c r="Y28" s="448"/>
    </row>
    <row r="29" spans="1:25" s="89" customFormat="1" ht="12.75">
      <c r="A29" s="565"/>
      <c r="B29" s="24" t="s">
        <v>46</v>
      </c>
      <c r="C29" s="20" t="s">
        <v>9</v>
      </c>
      <c r="D29" s="20">
        <v>0</v>
      </c>
      <c r="E29" s="20">
        <v>0</v>
      </c>
      <c r="F29" s="20">
        <v>0</v>
      </c>
      <c r="G29" s="449">
        <v>0</v>
      </c>
      <c r="H29" s="449">
        <v>0</v>
      </c>
      <c r="I29" s="449">
        <v>0</v>
      </c>
      <c r="J29" s="449">
        <v>0</v>
      </c>
      <c r="K29" s="449">
        <v>0</v>
      </c>
      <c r="L29" s="449">
        <v>0</v>
      </c>
      <c r="M29" s="449">
        <v>0</v>
      </c>
      <c r="N29" s="449">
        <v>0</v>
      </c>
      <c r="O29" s="449">
        <v>0</v>
      </c>
      <c r="P29" s="449">
        <v>0</v>
      </c>
      <c r="Q29" s="449">
        <v>0</v>
      </c>
      <c r="R29" s="449">
        <v>0</v>
      </c>
      <c r="S29" s="449">
        <v>0</v>
      </c>
      <c r="T29" s="449">
        <v>0</v>
      </c>
      <c r="U29" s="449">
        <v>0</v>
      </c>
      <c r="V29" s="449">
        <v>0</v>
      </c>
      <c r="W29" s="449">
        <v>0</v>
      </c>
      <c r="X29" s="449">
        <v>0</v>
      </c>
      <c r="Y29" s="449"/>
    </row>
    <row r="30" spans="1:25" s="89" customFormat="1" ht="12.75">
      <c r="A30" s="563" t="s">
        <v>82</v>
      </c>
      <c r="B30" s="21" t="s">
        <v>2</v>
      </c>
      <c r="C30" s="22" t="s">
        <v>9</v>
      </c>
      <c r="D30" s="22">
        <v>0</v>
      </c>
      <c r="E30" s="22">
        <v>0</v>
      </c>
      <c r="F30" s="22">
        <v>0</v>
      </c>
      <c r="G30" s="447">
        <v>0</v>
      </c>
      <c r="H30" s="447">
        <v>0</v>
      </c>
      <c r="I30" s="447">
        <v>0</v>
      </c>
      <c r="J30" s="447">
        <v>0</v>
      </c>
      <c r="K30" s="447">
        <v>0</v>
      </c>
      <c r="L30" s="447">
        <v>0</v>
      </c>
      <c r="M30" s="447">
        <v>0</v>
      </c>
      <c r="N30" s="447">
        <v>0</v>
      </c>
      <c r="O30" s="447">
        <v>0</v>
      </c>
      <c r="P30" s="447">
        <v>0</v>
      </c>
      <c r="Q30" s="447">
        <v>0</v>
      </c>
      <c r="R30" s="447">
        <v>0</v>
      </c>
      <c r="S30" s="447">
        <v>0</v>
      </c>
      <c r="T30" s="447">
        <v>0</v>
      </c>
      <c r="U30" s="447">
        <v>0</v>
      </c>
      <c r="V30" s="447">
        <v>0</v>
      </c>
      <c r="W30" s="447">
        <v>0</v>
      </c>
      <c r="X30" s="447">
        <v>0</v>
      </c>
      <c r="Y30" s="447"/>
    </row>
    <row r="31" spans="1:25" s="89" customFormat="1" ht="12.75">
      <c r="A31" s="564"/>
      <c r="B31" s="23" t="s">
        <v>45</v>
      </c>
      <c r="C31" s="19" t="s">
        <v>9</v>
      </c>
      <c r="D31" s="19">
        <v>0</v>
      </c>
      <c r="E31" s="19">
        <v>0</v>
      </c>
      <c r="F31" s="19">
        <v>0</v>
      </c>
      <c r="G31" s="448">
        <v>0</v>
      </c>
      <c r="H31" s="448">
        <v>0</v>
      </c>
      <c r="I31" s="448">
        <v>0</v>
      </c>
      <c r="J31" s="448">
        <v>0</v>
      </c>
      <c r="K31" s="448">
        <v>0</v>
      </c>
      <c r="L31" s="448">
        <v>0</v>
      </c>
      <c r="M31" s="448">
        <v>0</v>
      </c>
      <c r="N31" s="448">
        <v>0</v>
      </c>
      <c r="O31" s="448">
        <v>0</v>
      </c>
      <c r="P31" s="448">
        <v>0</v>
      </c>
      <c r="Q31" s="448">
        <v>0</v>
      </c>
      <c r="R31" s="448">
        <v>0</v>
      </c>
      <c r="S31" s="448">
        <v>0</v>
      </c>
      <c r="T31" s="448">
        <v>0</v>
      </c>
      <c r="U31" s="448">
        <v>0</v>
      </c>
      <c r="V31" s="448">
        <v>0</v>
      </c>
      <c r="W31" s="448">
        <v>0</v>
      </c>
      <c r="X31" s="448">
        <v>0</v>
      </c>
      <c r="Y31" s="448"/>
    </row>
    <row r="32" spans="1:25" s="89" customFormat="1" ht="12.75">
      <c r="A32" s="565"/>
      <c r="B32" s="24" t="s">
        <v>46</v>
      </c>
      <c r="C32" s="20" t="s">
        <v>9</v>
      </c>
      <c r="D32" s="20">
        <v>0</v>
      </c>
      <c r="E32" s="20">
        <v>0</v>
      </c>
      <c r="F32" s="20">
        <v>0</v>
      </c>
      <c r="G32" s="449">
        <v>0</v>
      </c>
      <c r="H32" s="449">
        <v>0</v>
      </c>
      <c r="I32" s="449">
        <v>0</v>
      </c>
      <c r="J32" s="449">
        <v>0</v>
      </c>
      <c r="K32" s="449">
        <v>0</v>
      </c>
      <c r="L32" s="449">
        <v>0</v>
      </c>
      <c r="M32" s="449">
        <v>0</v>
      </c>
      <c r="N32" s="449">
        <v>0</v>
      </c>
      <c r="O32" s="449">
        <v>0</v>
      </c>
      <c r="P32" s="449">
        <v>0</v>
      </c>
      <c r="Q32" s="449">
        <v>0</v>
      </c>
      <c r="R32" s="449">
        <v>0</v>
      </c>
      <c r="S32" s="449">
        <v>0</v>
      </c>
      <c r="T32" s="449">
        <v>0</v>
      </c>
      <c r="U32" s="449">
        <v>0</v>
      </c>
      <c r="V32" s="449">
        <v>0</v>
      </c>
      <c r="W32" s="449">
        <v>0</v>
      </c>
      <c r="X32" s="449">
        <v>0</v>
      </c>
      <c r="Y32" s="449"/>
    </row>
    <row r="33" spans="1:25" s="89" customFormat="1" ht="12.75">
      <c r="A33" s="563" t="s">
        <v>83</v>
      </c>
      <c r="B33" s="21" t="s">
        <v>2</v>
      </c>
      <c r="C33" s="22">
        <v>2</v>
      </c>
      <c r="D33" s="22">
        <v>0</v>
      </c>
      <c r="E33" s="22">
        <v>0</v>
      </c>
      <c r="F33" s="22">
        <v>0</v>
      </c>
      <c r="G33" s="447">
        <v>0</v>
      </c>
      <c r="H33" s="447">
        <v>0</v>
      </c>
      <c r="I33" s="447">
        <v>0</v>
      </c>
      <c r="J33" s="447">
        <v>0</v>
      </c>
      <c r="K33" s="447">
        <v>0</v>
      </c>
      <c r="L33" s="447">
        <v>0</v>
      </c>
      <c r="M33" s="447">
        <v>0</v>
      </c>
      <c r="N33" s="447">
        <v>0</v>
      </c>
      <c r="O33" s="447">
        <v>0</v>
      </c>
      <c r="P33" s="447">
        <v>0</v>
      </c>
      <c r="Q33" s="447">
        <v>1</v>
      </c>
      <c r="R33" s="447">
        <v>0</v>
      </c>
      <c r="S33" s="447">
        <v>0</v>
      </c>
      <c r="T33" s="447">
        <v>0</v>
      </c>
      <c r="U33" s="447">
        <v>0</v>
      </c>
      <c r="V33" s="447">
        <v>0</v>
      </c>
      <c r="W33" s="447">
        <v>1</v>
      </c>
      <c r="X33" s="447">
        <v>0</v>
      </c>
      <c r="Y33" s="447"/>
    </row>
    <row r="34" spans="1:25" s="89" customFormat="1" ht="12.75">
      <c r="A34" s="564"/>
      <c r="B34" s="23" t="s">
        <v>45</v>
      </c>
      <c r="C34" s="19">
        <v>1</v>
      </c>
      <c r="D34" s="19">
        <v>0</v>
      </c>
      <c r="E34" s="19">
        <v>0</v>
      </c>
      <c r="F34" s="19">
        <v>0</v>
      </c>
      <c r="G34" s="448">
        <v>0</v>
      </c>
      <c r="H34" s="448">
        <v>0</v>
      </c>
      <c r="I34" s="448">
        <v>0</v>
      </c>
      <c r="J34" s="448">
        <v>0</v>
      </c>
      <c r="K34" s="448">
        <v>0</v>
      </c>
      <c r="L34" s="448">
        <v>0</v>
      </c>
      <c r="M34" s="448">
        <v>0</v>
      </c>
      <c r="N34" s="448">
        <v>0</v>
      </c>
      <c r="O34" s="448">
        <v>0</v>
      </c>
      <c r="P34" s="448">
        <v>0</v>
      </c>
      <c r="Q34" s="448">
        <v>1</v>
      </c>
      <c r="R34" s="448">
        <v>0</v>
      </c>
      <c r="S34" s="448">
        <v>0</v>
      </c>
      <c r="T34" s="448">
        <v>0</v>
      </c>
      <c r="U34" s="448">
        <v>0</v>
      </c>
      <c r="V34" s="448">
        <v>0</v>
      </c>
      <c r="W34" s="448">
        <v>0</v>
      </c>
      <c r="X34" s="448">
        <v>0</v>
      </c>
      <c r="Y34" s="448"/>
    </row>
    <row r="35" spans="1:25" s="89" customFormat="1" ht="12.75">
      <c r="A35" s="565"/>
      <c r="B35" s="24" t="s">
        <v>46</v>
      </c>
      <c r="C35" s="20">
        <v>1</v>
      </c>
      <c r="D35" s="20">
        <v>0</v>
      </c>
      <c r="E35" s="20">
        <v>0</v>
      </c>
      <c r="F35" s="20">
        <v>0</v>
      </c>
      <c r="G35" s="449">
        <v>0</v>
      </c>
      <c r="H35" s="449">
        <v>0</v>
      </c>
      <c r="I35" s="449">
        <v>0</v>
      </c>
      <c r="J35" s="449">
        <v>0</v>
      </c>
      <c r="K35" s="449">
        <v>0</v>
      </c>
      <c r="L35" s="449">
        <v>0</v>
      </c>
      <c r="M35" s="449">
        <v>0</v>
      </c>
      <c r="N35" s="449">
        <v>0</v>
      </c>
      <c r="O35" s="449">
        <v>0</v>
      </c>
      <c r="P35" s="449">
        <v>0</v>
      </c>
      <c r="Q35" s="449">
        <v>0</v>
      </c>
      <c r="R35" s="449">
        <v>0</v>
      </c>
      <c r="S35" s="449">
        <v>0</v>
      </c>
      <c r="T35" s="449">
        <v>0</v>
      </c>
      <c r="U35" s="449">
        <v>0</v>
      </c>
      <c r="V35" s="449">
        <v>0</v>
      </c>
      <c r="W35" s="449">
        <v>1</v>
      </c>
      <c r="X35" s="449">
        <v>0</v>
      </c>
      <c r="Y35" s="449"/>
    </row>
    <row r="36" spans="1:25" s="89" customFormat="1" ht="12.75">
      <c r="A36" s="563" t="s">
        <v>84</v>
      </c>
      <c r="B36" s="21" t="s">
        <v>2</v>
      </c>
      <c r="C36" s="22">
        <v>4</v>
      </c>
      <c r="D36" s="22">
        <v>0</v>
      </c>
      <c r="E36" s="22">
        <v>0</v>
      </c>
      <c r="F36" s="22">
        <v>0</v>
      </c>
      <c r="G36" s="447">
        <v>0</v>
      </c>
      <c r="H36" s="447">
        <v>0</v>
      </c>
      <c r="I36" s="447">
        <v>0</v>
      </c>
      <c r="J36" s="447">
        <v>0</v>
      </c>
      <c r="K36" s="447">
        <v>0</v>
      </c>
      <c r="L36" s="447">
        <v>0</v>
      </c>
      <c r="M36" s="447">
        <v>0</v>
      </c>
      <c r="N36" s="447">
        <v>0</v>
      </c>
      <c r="O36" s="447">
        <v>0</v>
      </c>
      <c r="P36" s="447">
        <v>0</v>
      </c>
      <c r="Q36" s="447">
        <v>0</v>
      </c>
      <c r="R36" s="447">
        <v>2</v>
      </c>
      <c r="S36" s="447">
        <v>0</v>
      </c>
      <c r="T36" s="447">
        <v>2</v>
      </c>
      <c r="U36" s="447">
        <v>0</v>
      </c>
      <c r="V36" s="447">
        <v>0</v>
      </c>
      <c r="W36" s="447">
        <v>0</v>
      </c>
      <c r="X36" s="447">
        <v>0</v>
      </c>
      <c r="Y36" s="447"/>
    </row>
    <row r="37" spans="1:25" s="89" customFormat="1" ht="12.75">
      <c r="A37" s="564"/>
      <c r="B37" s="23" t="s">
        <v>45</v>
      </c>
      <c r="C37" s="19">
        <v>3</v>
      </c>
      <c r="D37" s="19">
        <v>0</v>
      </c>
      <c r="E37" s="19">
        <v>0</v>
      </c>
      <c r="F37" s="19">
        <v>0</v>
      </c>
      <c r="G37" s="448">
        <v>0</v>
      </c>
      <c r="H37" s="448">
        <v>0</v>
      </c>
      <c r="I37" s="448">
        <v>0</v>
      </c>
      <c r="J37" s="448">
        <v>0</v>
      </c>
      <c r="K37" s="448">
        <v>0</v>
      </c>
      <c r="L37" s="448">
        <v>0</v>
      </c>
      <c r="M37" s="448">
        <v>0</v>
      </c>
      <c r="N37" s="448">
        <v>0</v>
      </c>
      <c r="O37" s="448">
        <v>0</v>
      </c>
      <c r="P37" s="448">
        <v>0</v>
      </c>
      <c r="Q37" s="448">
        <v>0</v>
      </c>
      <c r="R37" s="448">
        <v>2</v>
      </c>
      <c r="S37" s="448">
        <v>0</v>
      </c>
      <c r="T37" s="448">
        <v>1</v>
      </c>
      <c r="U37" s="448">
        <v>0</v>
      </c>
      <c r="V37" s="448">
        <v>0</v>
      </c>
      <c r="W37" s="448">
        <v>0</v>
      </c>
      <c r="X37" s="448">
        <v>0</v>
      </c>
      <c r="Y37" s="448"/>
    </row>
    <row r="38" spans="1:25" s="89" customFormat="1" ht="12.75">
      <c r="A38" s="565"/>
      <c r="B38" s="24" t="s">
        <v>46</v>
      </c>
      <c r="C38" s="20">
        <v>1</v>
      </c>
      <c r="D38" s="20">
        <v>0</v>
      </c>
      <c r="E38" s="20">
        <v>0</v>
      </c>
      <c r="F38" s="20">
        <v>0</v>
      </c>
      <c r="G38" s="449">
        <v>0</v>
      </c>
      <c r="H38" s="449">
        <v>0</v>
      </c>
      <c r="I38" s="449">
        <v>0</v>
      </c>
      <c r="J38" s="449">
        <v>0</v>
      </c>
      <c r="K38" s="449">
        <v>0</v>
      </c>
      <c r="L38" s="449">
        <v>0</v>
      </c>
      <c r="M38" s="449">
        <v>0</v>
      </c>
      <c r="N38" s="449">
        <v>0</v>
      </c>
      <c r="O38" s="449">
        <v>0</v>
      </c>
      <c r="P38" s="449">
        <v>0</v>
      </c>
      <c r="Q38" s="449">
        <v>0</v>
      </c>
      <c r="R38" s="449">
        <v>0</v>
      </c>
      <c r="S38" s="449">
        <v>0</v>
      </c>
      <c r="T38" s="449">
        <v>1</v>
      </c>
      <c r="U38" s="449">
        <v>0</v>
      </c>
      <c r="V38" s="449">
        <v>0</v>
      </c>
      <c r="W38" s="449">
        <v>0</v>
      </c>
      <c r="X38" s="449">
        <v>0</v>
      </c>
      <c r="Y38" s="449"/>
    </row>
    <row r="39" spans="1:25" s="89" customFormat="1" ht="12.75">
      <c r="A39" s="563" t="s">
        <v>85</v>
      </c>
      <c r="B39" s="21" t="s">
        <v>2</v>
      </c>
      <c r="C39" s="22">
        <v>1</v>
      </c>
      <c r="D39" s="22">
        <v>0</v>
      </c>
      <c r="E39" s="22">
        <v>0</v>
      </c>
      <c r="F39" s="22">
        <v>0</v>
      </c>
      <c r="G39" s="447">
        <v>0</v>
      </c>
      <c r="H39" s="447">
        <v>0</v>
      </c>
      <c r="I39" s="447">
        <v>0</v>
      </c>
      <c r="J39" s="447">
        <v>0</v>
      </c>
      <c r="K39" s="447">
        <v>0</v>
      </c>
      <c r="L39" s="447">
        <v>0</v>
      </c>
      <c r="M39" s="447">
        <v>0</v>
      </c>
      <c r="N39" s="447">
        <v>0</v>
      </c>
      <c r="O39" s="447">
        <v>0</v>
      </c>
      <c r="P39" s="447">
        <v>0</v>
      </c>
      <c r="Q39" s="447">
        <v>0</v>
      </c>
      <c r="R39" s="447">
        <v>1</v>
      </c>
      <c r="S39" s="447">
        <v>0</v>
      </c>
      <c r="T39" s="447">
        <v>0</v>
      </c>
      <c r="U39" s="447">
        <v>0</v>
      </c>
      <c r="V39" s="447">
        <v>0</v>
      </c>
      <c r="W39" s="447">
        <v>0</v>
      </c>
      <c r="X39" s="447">
        <v>0</v>
      </c>
      <c r="Y39" s="447"/>
    </row>
    <row r="40" spans="1:25" s="89" customFormat="1" ht="12.75">
      <c r="A40" s="564"/>
      <c r="B40" s="23" t="s">
        <v>45</v>
      </c>
      <c r="C40" s="19" t="s">
        <v>9</v>
      </c>
      <c r="D40" s="19">
        <v>0</v>
      </c>
      <c r="E40" s="19">
        <v>0</v>
      </c>
      <c r="F40" s="19">
        <v>0</v>
      </c>
      <c r="G40" s="448">
        <v>0</v>
      </c>
      <c r="H40" s="448">
        <v>0</v>
      </c>
      <c r="I40" s="448">
        <v>0</v>
      </c>
      <c r="J40" s="448">
        <v>0</v>
      </c>
      <c r="K40" s="448">
        <v>0</v>
      </c>
      <c r="L40" s="448">
        <v>0</v>
      </c>
      <c r="M40" s="448">
        <v>0</v>
      </c>
      <c r="N40" s="448">
        <v>0</v>
      </c>
      <c r="O40" s="448">
        <v>0</v>
      </c>
      <c r="P40" s="448">
        <v>0</v>
      </c>
      <c r="Q40" s="448">
        <v>0</v>
      </c>
      <c r="R40" s="448">
        <v>0</v>
      </c>
      <c r="S40" s="448">
        <v>0</v>
      </c>
      <c r="T40" s="448">
        <v>0</v>
      </c>
      <c r="U40" s="448">
        <v>0</v>
      </c>
      <c r="V40" s="448">
        <v>0</v>
      </c>
      <c r="W40" s="448">
        <v>0</v>
      </c>
      <c r="X40" s="448">
        <v>0</v>
      </c>
      <c r="Y40" s="448"/>
    </row>
    <row r="41" spans="1:25" s="89" customFormat="1" ht="12.75">
      <c r="A41" s="565"/>
      <c r="B41" s="24" t="s">
        <v>46</v>
      </c>
      <c r="C41" s="20">
        <v>1</v>
      </c>
      <c r="D41" s="20">
        <v>0</v>
      </c>
      <c r="E41" s="20">
        <v>0</v>
      </c>
      <c r="F41" s="20">
        <v>0</v>
      </c>
      <c r="G41" s="449">
        <v>0</v>
      </c>
      <c r="H41" s="449">
        <v>0</v>
      </c>
      <c r="I41" s="449">
        <v>0</v>
      </c>
      <c r="J41" s="449">
        <v>0</v>
      </c>
      <c r="K41" s="449">
        <v>0</v>
      </c>
      <c r="L41" s="449">
        <v>0</v>
      </c>
      <c r="M41" s="449">
        <v>0</v>
      </c>
      <c r="N41" s="449">
        <v>0</v>
      </c>
      <c r="O41" s="449">
        <v>0</v>
      </c>
      <c r="P41" s="449">
        <v>0</v>
      </c>
      <c r="Q41" s="449">
        <v>0</v>
      </c>
      <c r="R41" s="449">
        <v>1</v>
      </c>
      <c r="S41" s="449">
        <v>0</v>
      </c>
      <c r="T41" s="449">
        <v>0</v>
      </c>
      <c r="U41" s="449">
        <v>0</v>
      </c>
      <c r="V41" s="449">
        <v>0</v>
      </c>
      <c r="W41" s="449">
        <v>0</v>
      </c>
      <c r="X41" s="449">
        <v>0</v>
      </c>
      <c r="Y41" s="449"/>
    </row>
    <row r="42" spans="1:25" s="89" customFormat="1" ht="12.75">
      <c r="A42" s="563" t="s">
        <v>86</v>
      </c>
      <c r="B42" s="21" t="s">
        <v>2</v>
      </c>
      <c r="C42" s="22" t="s">
        <v>9</v>
      </c>
      <c r="D42" s="22">
        <v>0</v>
      </c>
      <c r="E42" s="22">
        <v>0</v>
      </c>
      <c r="F42" s="22">
        <v>0</v>
      </c>
      <c r="G42" s="447">
        <v>0</v>
      </c>
      <c r="H42" s="447">
        <v>0</v>
      </c>
      <c r="I42" s="447">
        <v>0</v>
      </c>
      <c r="J42" s="447">
        <v>0</v>
      </c>
      <c r="K42" s="447">
        <v>0</v>
      </c>
      <c r="L42" s="447">
        <v>0</v>
      </c>
      <c r="M42" s="447">
        <v>0</v>
      </c>
      <c r="N42" s="447">
        <v>0</v>
      </c>
      <c r="O42" s="447">
        <v>0</v>
      </c>
      <c r="P42" s="447">
        <v>0</v>
      </c>
      <c r="Q42" s="447">
        <v>0</v>
      </c>
      <c r="R42" s="447">
        <v>0</v>
      </c>
      <c r="S42" s="447">
        <v>0</v>
      </c>
      <c r="T42" s="447">
        <v>0</v>
      </c>
      <c r="U42" s="447">
        <v>0</v>
      </c>
      <c r="V42" s="447">
        <v>0</v>
      </c>
      <c r="W42" s="447">
        <v>0</v>
      </c>
      <c r="X42" s="447">
        <v>0</v>
      </c>
      <c r="Y42" s="447"/>
    </row>
    <row r="43" spans="1:25" s="89" customFormat="1" ht="12.75">
      <c r="A43" s="564"/>
      <c r="B43" s="23" t="s">
        <v>45</v>
      </c>
      <c r="C43" s="19" t="s">
        <v>9</v>
      </c>
      <c r="D43" s="19">
        <v>0</v>
      </c>
      <c r="E43" s="19">
        <v>0</v>
      </c>
      <c r="F43" s="19">
        <v>0</v>
      </c>
      <c r="G43" s="448">
        <v>0</v>
      </c>
      <c r="H43" s="448">
        <v>0</v>
      </c>
      <c r="I43" s="448">
        <v>0</v>
      </c>
      <c r="J43" s="448">
        <v>0</v>
      </c>
      <c r="K43" s="448">
        <v>0</v>
      </c>
      <c r="L43" s="448">
        <v>0</v>
      </c>
      <c r="M43" s="448">
        <v>0</v>
      </c>
      <c r="N43" s="448">
        <v>0</v>
      </c>
      <c r="O43" s="448">
        <v>0</v>
      </c>
      <c r="P43" s="448">
        <v>0</v>
      </c>
      <c r="Q43" s="448">
        <v>0</v>
      </c>
      <c r="R43" s="448">
        <v>0</v>
      </c>
      <c r="S43" s="448">
        <v>0</v>
      </c>
      <c r="T43" s="448">
        <v>0</v>
      </c>
      <c r="U43" s="448">
        <v>0</v>
      </c>
      <c r="V43" s="448">
        <v>0</v>
      </c>
      <c r="W43" s="448">
        <v>0</v>
      </c>
      <c r="X43" s="448">
        <v>0</v>
      </c>
      <c r="Y43" s="448"/>
    </row>
    <row r="44" spans="1:25" s="89" customFormat="1" ht="12.75">
      <c r="A44" s="565"/>
      <c r="B44" s="24" t="s">
        <v>46</v>
      </c>
      <c r="C44" s="20" t="s">
        <v>9</v>
      </c>
      <c r="D44" s="20">
        <v>0</v>
      </c>
      <c r="E44" s="20">
        <v>0</v>
      </c>
      <c r="F44" s="20">
        <v>0</v>
      </c>
      <c r="G44" s="449">
        <v>0</v>
      </c>
      <c r="H44" s="449">
        <v>0</v>
      </c>
      <c r="I44" s="449">
        <v>0</v>
      </c>
      <c r="J44" s="449">
        <v>0</v>
      </c>
      <c r="K44" s="449">
        <v>0</v>
      </c>
      <c r="L44" s="449">
        <v>0</v>
      </c>
      <c r="M44" s="449">
        <v>0</v>
      </c>
      <c r="N44" s="449">
        <v>0</v>
      </c>
      <c r="O44" s="449">
        <v>0</v>
      </c>
      <c r="P44" s="449">
        <v>0</v>
      </c>
      <c r="Q44" s="449">
        <v>0</v>
      </c>
      <c r="R44" s="449">
        <v>0</v>
      </c>
      <c r="S44" s="449">
        <v>0</v>
      </c>
      <c r="T44" s="449">
        <v>0</v>
      </c>
      <c r="U44" s="449">
        <v>0</v>
      </c>
      <c r="V44" s="449">
        <v>0</v>
      </c>
      <c r="W44" s="449">
        <v>0</v>
      </c>
      <c r="X44" s="449">
        <v>0</v>
      </c>
      <c r="Y44" s="449"/>
    </row>
    <row r="45" spans="1:25" s="89" customFormat="1" ht="12.75">
      <c r="A45" s="563" t="s">
        <v>87</v>
      </c>
      <c r="B45" s="21" t="s">
        <v>2</v>
      </c>
      <c r="C45" s="22">
        <v>3</v>
      </c>
      <c r="D45" s="22">
        <v>0</v>
      </c>
      <c r="E45" s="22">
        <v>0</v>
      </c>
      <c r="F45" s="22">
        <v>0</v>
      </c>
      <c r="G45" s="447">
        <v>0</v>
      </c>
      <c r="H45" s="447">
        <v>0</v>
      </c>
      <c r="I45" s="447">
        <v>0</v>
      </c>
      <c r="J45" s="447">
        <v>0</v>
      </c>
      <c r="K45" s="447">
        <v>0</v>
      </c>
      <c r="L45" s="447">
        <v>0</v>
      </c>
      <c r="M45" s="447">
        <v>1</v>
      </c>
      <c r="N45" s="447">
        <v>0</v>
      </c>
      <c r="O45" s="447">
        <v>0</v>
      </c>
      <c r="P45" s="447">
        <v>0</v>
      </c>
      <c r="Q45" s="447">
        <v>0</v>
      </c>
      <c r="R45" s="447">
        <v>0</v>
      </c>
      <c r="S45" s="447">
        <v>0</v>
      </c>
      <c r="T45" s="447">
        <v>0</v>
      </c>
      <c r="U45" s="447">
        <v>1</v>
      </c>
      <c r="V45" s="447">
        <v>1</v>
      </c>
      <c r="W45" s="447">
        <v>0</v>
      </c>
      <c r="X45" s="447">
        <v>0</v>
      </c>
      <c r="Y45" s="447"/>
    </row>
    <row r="46" spans="1:25" s="89" customFormat="1" ht="12.75">
      <c r="A46" s="564"/>
      <c r="B46" s="23" t="s">
        <v>45</v>
      </c>
      <c r="C46" s="19">
        <v>2</v>
      </c>
      <c r="D46" s="19">
        <v>0</v>
      </c>
      <c r="E46" s="19">
        <v>0</v>
      </c>
      <c r="F46" s="19">
        <v>0</v>
      </c>
      <c r="G46" s="448">
        <v>0</v>
      </c>
      <c r="H46" s="448">
        <v>0</v>
      </c>
      <c r="I46" s="448">
        <v>0</v>
      </c>
      <c r="J46" s="448">
        <v>0</v>
      </c>
      <c r="K46" s="448">
        <v>0</v>
      </c>
      <c r="L46" s="448">
        <v>0</v>
      </c>
      <c r="M46" s="448">
        <v>1</v>
      </c>
      <c r="N46" s="448">
        <v>0</v>
      </c>
      <c r="O46" s="448">
        <v>0</v>
      </c>
      <c r="P46" s="448">
        <v>0</v>
      </c>
      <c r="Q46" s="448">
        <v>0</v>
      </c>
      <c r="R46" s="448">
        <v>0</v>
      </c>
      <c r="S46" s="448">
        <v>0</v>
      </c>
      <c r="T46" s="448">
        <v>0</v>
      </c>
      <c r="U46" s="448">
        <v>1</v>
      </c>
      <c r="V46" s="448">
        <v>0</v>
      </c>
      <c r="W46" s="448">
        <v>0</v>
      </c>
      <c r="X46" s="448">
        <v>0</v>
      </c>
      <c r="Y46" s="448"/>
    </row>
    <row r="47" spans="1:25" s="89" customFormat="1" ht="12.75">
      <c r="A47" s="565"/>
      <c r="B47" s="24" t="s">
        <v>46</v>
      </c>
      <c r="C47" s="20">
        <v>1</v>
      </c>
      <c r="D47" s="20">
        <v>0</v>
      </c>
      <c r="E47" s="20">
        <v>0</v>
      </c>
      <c r="F47" s="20">
        <v>0</v>
      </c>
      <c r="G47" s="449">
        <v>0</v>
      </c>
      <c r="H47" s="449">
        <v>0</v>
      </c>
      <c r="I47" s="449">
        <v>0</v>
      </c>
      <c r="J47" s="449">
        <v>0</v>
      </c>
      <c r="K47" s="449">
        <v>0</v>
      </c>
      <c r="L47" s="449">
        <v>0</v>
      </c>
      <c r="M47" s="449">
        <v>0</v>
      </c>
      <c r="N47" s="449">
        <v>0</v>
      </c>
      <c r="O47" s="449">
        <v>0</v>
      </c>
      <c r="P47" s="449">
        <v>0</v>
      </c>
      <c r="Q47" s="449">
        <v>0</v>
      </c>
      <c r="R47" s="449">
        <v>0</v>
      </c>
      <c r="S47" s="449">
        <v>0</v>
      </c>
      <c r="T47" s="449">
        <v>0</v>
      </c>
      <c r="U47" s="449">
        <v>0</v>
      </c>
      <c r="V47" s="449">
        <v>1</v>
      </c>
      <c r="W47" s="449">
        <v>0</v>
      </c>
      <c r="X47" s="449">
        <v>0</v>
      </c>
      <c r="Y47" s="449"/>
    </row>
    <row r="48" spans="1:25" s="89" customFormat="1" ht="12.75">
      <c r="A48" s="563" t="s">
        <v>88</v>
      </c>
      <c r="B48" s="21" t="s">
        <v>2</v>
      </c>
      <c r="C48" s="22">
        <v>9</v>
      </c>
      <c r="D48" s="22">
        <v>0</v>
      </c>
      <c r="E48" s="22">
        <v>0</v>
      </c>
      <c r="F48" s="22">
        <v>0</v>
      </c>
      <c r="G48" s="447">
        <v>0</v>
      </c>
      <c r="H48" s="447">
        <v>0</v>
      </c>
      <c r="I48" s="447">
        <v>0</v>
      </c>
      <c r="J48" s="447">
        <v>0</v>
      </c>
      <c r="K48" s="447">
        <v>0</v>
      </c>
      <c r="L48" s="447">
        <v>0</v>
      </c>
      <c r="M48" s="447">
        <v>0</v>
      </c>
      <c r="N48" s="447">
        <v>0</v>
      </c>
      <c r="O48" s="447">
        <v>0</v>
      </c>
      <c r="P48" s="447">
        <v>0</v>
      </c>
      <c r="Q48" s="447">
        <v>0</v>
      </c>
      <c r="R48" s="447">
        <v>3</v>
      </c>
      <c r="S48" s="447">
        <v>3</v>
      </c>
      <c r="T48" s="447">
        <v>1</v>
      </c>
      <c r="U48" s="447">
        <v>0</v>
      </c>
      <c r="V48" s="447">
        <v>2</v>
      </c>
      <c r="W48" s="447">
        <v>0</v>
      </c>
      <c r="X48" s="447">
        <v>0</v>
      </c>
      <c r="Y48" s="447"/>
    </row>
    <row r="49" spans="1:25" s="89" customFormat="1" ht="12.75">
      <c r="A49" s="564"/>
      <c r="B49" s="23" t="s">
        <v>45</v>
      </c>
      <c r="C49" s="19">
        <v>8</v>
      </c>
      <c r="D49" s="19">
        <v>0</v>
      </c>
      <c r="E49" s="19">
        <v>0</v>
      </c>
      <c r="F49" s="19">
        <v>0</v>
      </c>
      <c r="G49" s="448">
        <v>0</v>
      </c>
      <c r="H49" s="448">
        <v>0</v>
      </c>
      <c r="I49" s="448">
        <v>0</v>
      </c>
      <c r="J49" s="448">
        <v>0</v>
      </c>
      <c r="K49" s="448">
        <v>0</v>
      </c>
      <c r="L49" s="448">
        <v>0</v>
      </c>
      <c r="M49" s="448">
        <v>0</v>
      </c>
      <c r="N49" s="448">
        <v>0</v>
      </c>
      <c r="O49" s="448">
        <v>0</v>
      </c>
      <c r="P49" s="448">
        <v>0</v>
      </c>
      <c r="Q49" s="448">
        <v>0</v>
      </c>
      <c r="R49" s="448">
        <v>3</v>
      </c>
      <c r="S49" s="448">
        <v>2</v>
      </c>
      <c r="T49" s="448">
        <v>1</v>
      </c>
      <c r="U49" s="448">
        <v>0</v>
      </c>
      <c r="V49" s="448">
        <v>2</v>
      </c>
      <c r="W49" s="448">
        <v>0</v>
      </c>
      <c r="X49" s="448">
        <v>0</v>
      </c>
      <c r="Y49" s="448"/>
    </row>
    <row r="50" spans="1:25" s="89" customFormat="1" ht="12.75">
      <c r="A50" s="565"/>
      <c r="B50" s="24" t="s">
        <v>46</v>
      </c>
      <c r="C50" s="20">
        <v>1</v>
      </c>
      <c r="D50" s="20">
        <v>0</v>
      </c>
      <c r="E50" s="20">
        <v>0</v>
      </c>
      <c r="F50" s="20">
        <v>0</v>
      </c>
      <c r="G50" s="449">
        <v>0</v>
      </c>
      <c r="H50" s="449">
        <v>0</v>
      </c>
      <c r="I50" s="449">
        <v>0</v>
      </c>
      <c r="J50" s="449">
        <v>0</v>
      </c>
      <c r="K50" s="449">
        <v>0</v>
      </c>
      <c r="L50" s="449">
        <v>0</v>
      </c>
      <c r="M50" s="449">
        <v>0</v>
      </c>
      <c r="N50" s="449">
        <v>0</v>
      </c>
      <c r="O50" s="449">
        <v>0</v>
      </c>
      <c r="P50" s="449">
        <v>0</v>
      </c>
      <c r="Q50" s="449">
        <v>0</v>
      </c>
      <c r="R50" s="449">
        <v>0</v>
      </c>
      <c r="S50" s="449">
        <v>1</v>
      </c>
      <c r="T50" s="449">
        <v>0</v>
      </c>
      <c r="U50" s="449">
        <v>0</v>
      </c>
      <c r="V50" s="449">
        <v>0</v>
      </c>
      <c r="W50" s="449">
        <v>0</v>
      </c>
      <c r="X50" s="449">
        <v>0</v>
      </c>
      <c r="Y50" s="449"/>
    </row>
    <row r="51" spans="1:25" s="89" customFormat="1" ht="12.75">
      <c r="A51" s="563" t="s">
        <v>89</v>
      </c>
      <c r="B51" s="21" t="s">
        <v>2</v>
      </c>
      <c r="C51" s="22">
        <v>2</v>
      </c>
      <c r="D51" s="22">
        <v>0</v>
      </c>
      <c r="E51" s="22">
        <v>0</v>
      </c>
      <c r="F51" s="22">
        <v>0</v>
      </c>
      <c r="G51" s="447">
        <v>0</v>
      </c>
      <c r="H51" s="447">
        <v>0</v>
      </c>
      <c r="I51" s="447">
        <v>0</v>
      </c>
      <c r="J51" s="447">
        <v>0</v>
      </c>
      <c r="K51" s="447">
        <v>0</v>
      </c>
      <c r="L51" s="447">
        <v>0</v>
      </c>
      <c r="M51" s="447">
        <v>0</v>
      </c>
      <c r="N51" s="447">
        <v>0</v>
      </c>
      <c r="O51" s="447">
        <v>0</v>
      </c>
      <c r="P51" s="447">
        <v>0</v>
      </c>
      <c r="Q51" s="447">
        <v>0</v>
      </c>
      <c r="R51" s="447">
        <v>0</v>
      </c>
      <c r="S51" s="447">
        <v>0</v>
      </c>
      <c r="T51" s="447">
        <v>0</v>
      </c>
      <c r="U51" s="447">
        <v>2</v>
      </c>
      <c r="V51" s="447">
        <v>0</v>
      </c>
      <c r="W51" s="447">
        <v>0</v>
      </c>
      <c r="X51" s="447">
        <v>0</v>
      </c>
      <c r="Y51" s="447"/>
    </row>
    <row r="52" spans="1:25" s="89" customFormat="1" ht="12.75">
      <c r="A52" s="564"/>
      <c r="B52" s="23" t="s">
        <v>45</v>
      </c>
      <c r="C52" s="19">
        <v>2</v>
      </c>
      <c r="D52" s="19">
        <v>0</v>
      </c>
      <c r="E52" s="19">
        <v>0</v>
      </c>
      <c r="F52" s="19">
        <v>0</v>
      </c>
      <c r="G52" s="448">
        <v>0</v>
      </c>
      <c r="H52" s="448">
        <v>0</v>
      </c>
      <c r="I52" s="448">
        <v>0</v>
      </c>
      <c r="J52" s="448">
        <v>0</v>
      </c>
      <c r="K52" s="448">
        <v>0</v>
      </c>
      <c r="L52" s="448">
        <v>0</v>
      </c>
      <c r="M52" s="448">
        <v>0</v>
      </c>
      <c r="N52" s="448">
        <v>0</v>
      </c>
      <c r="O52" s="448">
        <v>0</v>
      </c>
      <c r="P52" s="448">
        <v>0</v>
      </c>
      <c r="Q52" s="448">
        <v>0</v>
      </c>
      <c r="R52" s="448">
        <v>0</v>
      </c>
      <c r="S52" s="448">
        <v>0</v>
      </c>
      <c r="T52" s="448">
        <v>0</v>
      </c>
      <c r="U52" s="448">
        <v>2</v>
      </c>
      <c r="V52" s="448">
        <v>0</v>
      </c>
      <c r="W52" s="448">
        <v>0</v>
      </c>
      <c r="X52" s="448">
        <v>0</v>
      </c>
      <c r="Y52" s="448"/>
    </row>
    <row r="53" spans="1:25" s="89" customFormat="1" ht="12.75">
      <c r="A53" s="565"/>
      <c r="B53" s="24" t="s">
        <v>46</v>
      </c>
      <c r="C53" s="20" t="s">
        <v>9</v>
      </c>
      <c r="D53" s="20">
        <v>0</v>
      </c>
      <c r="E53" s="20">
        <v>0</v>
      </c>
      <c r="F53" s="20">
        <v>0</v>
      </c>
      <c r="G53" s="449">
        <v>0</v>
      </c>
      <c r="H53" s="449">
        <v>0</v>
      </c>
      <c r="I53" s="449">
        <v>0</v>
      </c>
      <c r="J53" s="449">
        <v>0</v>
      </c>
      <c r="K53" s="449">
        <v>0</v>
      </c>
      <c r="L53" s="449">
        <v>0</v>
      </c>
      <c r="M53" s="449">
        <v>0</v>
      </c>
      <c r="N53" s="449">
        <v>0</v>
      </c>
      <c r="O53" s="449">
        <v>0</v>
      </c>
      <c r="P53" s="449">
        <v>0</v>
      </c>
      <c r="Q53" s="449">
        <v>0</v>
      </c>
      <c r="R53" s="449">
        <v>0</v>
      </c>
      <c r="S53" s="449">
        <v>0</v>
      </c>
      <c r="T53" s="449">
        <v>0</v>
      </c>
      <c r="U53" s="449">
        <v>0</v>
      </c>
      <c r="V53" s="449">
        <v>0</v>
      </c>
      <c r="W53" s="449">
        <v>0</v>
      </c>
      <c r="X53" s="449">
        <v>0</v>
      </c>
      <c r="Y53" s="449"/>
    </row>
    <row r="54" spans="1:25" s="89" customFormat="1" ht="12.75">
      <c r="A54" s="563" t="s">
        <v>90</v>
      </c>
      <c r="B54" s="21" t="s">
        <v>2</v>
      </c>
      <c r="C54" s="22">
        <v>1</v>
      </c>
      <c r="D54" s="22">
        <v>0</v>
      </c>
      <c r="E54" s="22">
        <v>0</v>
      </c>
      <c r="F54" s="22">
        <v>0</v>
      </c>
      <c r="G54" s="447">
        <v>0</v>
      </c>
      <c r="H54" s="447">
        <v>0</v>
      </c>
      <c r="I54" s="447">
        <v>0</v>
      </c>
      <c r="J54" s="447">
        <v>1</v>
      </c>
      <c r="K54" s="447">
        <v>0</v>
      </c>
      <c r="L54" s="447">
        <v>0</v>
      </c>
      <c r="M54" s="447">
        <v>0</v>
      </c>
      <c r="N54" s="447">
        <v>0</v>
      </c>
      <c r="O54" s="447">
        <v>0</v>
      </c>
      <c r="P54" s="447">
        <v>0</v>
      </c>
      <c r="Q54" s="447">
        <v>0</v>
      </c>
      <c r="R54" s="447">
        <v>0</v>
      </c>
      <c r="S54" s="447">
        <v>0</v>
      </c>
      <c r="T54" s="447">
        <v>0</v>
      </c>
      <c r="U54" s="447">
        <v>0</v>
      </c>
      <c r="V54" s="447">
        <v>0</v>
      </c>
      <c r="W54" s="447">
        <v>0</v>
      </c>
      <c r="X54" s="447">
        <v>0</v>
      </c>
      <c r="Y54" s="447"/>
    </row>
    <row r="55" spans="1:25" s="89" customFormat="1" ht="12.75">
      <c r="A55" s="564"/>
      <c r="B55" s="23" t="s">
        <v>45</v>
      </c>
      <c r="C55" s="19">
        <v>1</v>
      </c>
      <c r="D55" s="19">
        <v>0</v>
      </c>
      <c r="E55" s="19">
        <v>0</v>
      </c>
      <c r="F55" s="19">
        <v>0</v>
      </c>
      <c r="G55" s="448">
        <v>0</v>
      </c>
      <c r="H55" s="448">
        <v>0</v>
      </c>
      <c r="I55" s="448">
        <v>0</v>
      </c>
      <c r="J55" s="448">
        <v>1</v>
      </c>
      <c r="K55" s="448">
        <v>0</v>
      </c>
      <c r="L55" s="448">
        <v>0</v>
      </c>
      <c r="M55" s="448">
        <v>0</v>
      </c>
      <c r="N55" s="448">
        <v>0</v>
      </c>
      <c r="O55" s="448">
        <v>0</v>
      </c>
      <c r="P55" s="448">
        <v>0</v>
      </c>
      <c r="Q55" s="448">
        <v>0</v>
      </c>
      <c r="R55" s="448">
        <v>0</v>
      </c>
      <c r="S55" s="448">
        <v>0</v>
      </c>
      <c r="T55" s="448">
        <v>0</v>
      </c>
      <c r="U55" s="448">
        <v>0</v>
      </c>
      <c r="V55" s="448">
        <v>0</v>
      </c>
      <c r="W55" s="448">
        <v>0</v>
      </c>
      <c r="X55" s="448">
        <v>0</v>
      </c>
      <c r="Y55" s="448"/>
    </row>
    <row r="56" spans="1:25" s="89" customFormat="1" ht="12.75">
      <c r="A56" s="565"/>
      <c r="B56" s="24" t="s">
        <v>46</v>
      </c>
      <c r="C56" s="20" t="s">
        <v>9</v>
      </c>
      <c r="D56" s="20">
        <v>0</v>
      </c>
      <c r="E56" s="20">
        <v>0</v>
      </c>
      <c r="F56" s="20">
        <v>0</v>
      </c>
      <c r="G56" s="449">
        <v>0</v>
      </c>
      <c r="H56" s="449">
        <v>0</v>
      </c>
      <c r="I56" s="449">
        <v>0</v>
      </c>
      <c r="J56" s="449">
        <v>0</v>
      </c>
      <c r="K56" s="449">
        <v>0</v>
      </c>
      <c r="L56" s="449">
        <v>0</v>
      </c>
      <c r="M56" s="449">
        <v>0</v>
      </c>
      <c r="N56" s="449">
        <v>0</v>
      </c>
      <c r="O56" s="449">
        <v>0</v>
      </c>
      <c r="P56" s="449">
        <v>0</v>
      </c>
      <c r="Q56" s="449">
        <v>0</v>
      </c>
      <c r="R56" s="449">
        <v>0</v>
      </c>
      <c r="S56" s="449">
        <v>0</v>
      </c>
      <c r="T56" s="449">
        <v>0</v>
      </c>
      <c r="U56" s="449">
        <v>0</v>
      </c>
      <c r="V56" s="449">
        <v>0</v>
      </c>
      <c r="W56" s="449">
        <v>0</v>
      </c>
      <c r="X56" s="449">
        <v>0</v>
      </c>
      <c r="Y56" s="449"/>
    </row>
    <row r="57" spans="1:25" s="89" customFormat="1" ht="12.75">
      <c r="A57" s="563" t="s">
        <v>91</v>
      </c>
      <c r="B57" s="21" t="s">
        <v>2</v>
      </c>
      <c r="C57" s="22">
        <v>2</v>
      </c>
      <c r="D57" s="22">
        <v>0</v>
      </c>
      <c r="E57" s="22">
        <v>0</v>
      </c>
      <c r="F57" s="22">
        <v>0</v>
      </c>
      <c r="G57" s="447">
        <v>0</v>
      </c>
      <c r="H57" s="447">
        <v>0</v>
      </c>
      <c r="I57" s="447">
        <v>0</v>
      </c>
      <c r="J57" s="447">
        <v>0</v>
      </c>
      <c r="K57" s="447">
        <v>0</v>
      </c>
      <c r="L57" s="447">
        <v>0</v>
      </c>
      <c r="M57" s="447">
        <v>0</v>
      </c>
      <c r="N57" s="447">
        <v>1</v>
      </c>
      <c r="O57" s="447">
        <v>0</v>
      </c>
      <c r="P57" s="447">
        <v>0</v>
      </c>
      <c r="Q57" s="447">
        <v>0</v>
      </c>
      <c r="R57" s="447">
        <v>1</v>
      </c>
      <c r="S57" s="447">
        <v>0</v>
      </c>
      <c r="T57" s="447">
        <v>0</v>
      </c>
      <c r="U57" s="447">
        <v>0</v>
      </c>
      <c r="V57" s="447">
        <v>0</v>
      </c>
      <c r="W57" s="447">
        <v>0</v>
      </c>
      <c r="X57" s="447">
        <v>0</v>
      </c>
      <c r="Y57" s="447"/>
    </row>
    <row r="58" spans="1:25" s="89" customFormat="1" ht="12.75">
      <c r="A58" s="564"/>
      <c r="B58" s="23" t="s">
        <v>45</v>
      </c>
      <c r="C58" s="19">
        <v>1</v>
      </c>
      <c r="D58" s="19">
        <v>0</v>
      </c>
      <c r="E58" s="19">
        <v>0</v>
      </c>
      <c r="F58" s="19">
        <v>0</v>
      </c>
      <c r="G58" s="448">
        <v>0</v>
      </c>
      <c r="H58" s="448">
        <v>0</v>
      </c>
      <c r="I58" s="448">
        <v>0</v>
      </c>
      <c r="J58" s="448">
        <v>0</v>
      </c>
      <c r="K58" s="448">
        <v>0</v>
      </c>
      <c r="L58" s="448">
        <v>0</v>
      </c>
      <c r="M58" s="448">
        <v>0</v>
      </c>
      <c r="N58" s="448">
        <v>1</v>
      </c>
      <c r="O58" s="448">
        <v>0</v>
      </c>
      <c r="P58" s="448">
        <v>0</v>
      </c>
      <c r="Q58" s="448">
        <v>0</v>
      </c>
      <c r="R58" s="448">
        <v>0</v>
      </c>
      <c r="S58" s="448">
        <v>0</v>
      </c>
      <c r="T58" s="448">
        <v>0</v>
      </c>
      <c r="U58" s="448">
        <v>0</v>
      </c>
      <c r="V58" s="448">
        <v>0</v>
      </c>
      <c r="W58" s="448">
        <v>0</v>
      </c>
      <c r="X58" s="448">
        <v>0</v>
      </c>
      <c r="Y58" s="448"/>
    </row>
    <row r="59" spans="1:25" s="89" customFormat="1" ht="12.75">
      <c r="A59" s="565"/>
      <c r="B59" s="24" t="s">
        <v>46</v>
      </c>
      <c r="C59" s="20">
        <v>1</v>
      </c>
      <c r="D59" s="20">
        <v>0</v>
      </c>
      <c r="E59" s="20">
        <v>0</v>
      </c>
      <c r="F59" s="20">
        <v>0</v>
      </c>
      <c r="G59" s="449">
        <v>0</v>
      </c>
      <c r="H59" s="449">
        <v>0</v>
      </c>
      <c r="I59" s="449">
        <v>0</v>
      </c>
      <c r="J59" s="449">
        <v>0</v>
      </c>
      <c r="K59" s="449">
        <v>0</v>
      </c>
      <c r="L59" s="449">
        <v>0</v>
      </c>
      <c r="M59" s="449">
        <v>0</v>
      </c>
      <c r="N59" s="449">
        <v>0</v>
      </c>
      <c r="O59" s="449">
        <v>0</v>
      </c>
      <c r="P59" s="449">
        <v>0</v>
      </c>
      <c r="Q59" s="449">
        <v>0</v>
      </c>
      <c r="R59" s="449">
        <v>1</v>
      </c>
      <c r="S59" s="449">
        <v>0</v>
      </c>
      <c r="T59" s="449">
        <v>0</v>
      </c>
      <c r="U59" s="449">
        <v>0</v>
      </c>
      <c r="V59" s="449">
        <v>0</v>
      </c>
      <c r="W59" s="449">
        <v>0</v>
      </c>
      <c r="X59" s="449">
        <v>0</v>
      </c>
      <c r="Y59" s="449"/>
    </row>
    <row r="60" spans="1:25" s="89" customFormat="1" ht="12.75">
      <c r="A60" s="563" t="s">
        <v>92</v>
      </c>
      <c r="B60" s="21" t="s">
        <v>2</v>
      </c>
      <c r="C60" s="22">
        <v>4</v>
      </c>
      <c r="D60" s="22">
        <v>0</v>
      </c>
      <c r="E60" s="22">
        <v>0</v>
      </c>
      <c r="F60" s="22">
        <v>0</v>
      </c>
      <c r="G60" s="447">
        <v>0</v>
      </c>
      <c r="H60" s="447">
        <v>0</v>
      </c>
      <c r="I60" s="447">
        <v>0</v>
      </c>
      <c r="J60" s="447">
        <v>0</v>
      </c>
      <c r="K60" s="447">
        <v>0</v>
      </c>
      <c r="L60" s="447">
        <v>0</v>
      </c>
      <c r="M60" s="447">
        <v>1</v>
      </c>
      <c r="N60" s="447">
        <v>0</v>
      </c>
      <c r="O60" s="447">
        <v>0</v>
      </c>
      <c r="P60" s="447">
        <v>0</v>
      </c>
      <c r="Q60" s="447">
        <v>0</v>
      </c>
      <c r="R60" s="447">
        <v>0</v>
      </c>
      <c r="S60" s="447">
        <v>0</v>
      </c>
      <c r="T60" s="447">
        <v>1</v>
      </c>
      <c r="U60" s="447">
        <v>2</v>
      </c>
      <c r="V60" s="447">
        <v>0</v>
      </c>
      <c r="W60" s="447">
        <v>0</v>
      </c>
      <c r="X60" s="447">
        <v>0</v>
      </c>
      <c r="Y60" s="447"/>
    </row>
    <row r="61" spans="1:25" s="89" customFormat="1" ht="12.75">
      <c r="A61" s="564"/>
      <c r="B61" s="23" t="s">
        <v>45</v>
      </c>
      <c r="C61" s="19">
        <v>3</v>
      </c>
      <c r="D61" s="19">
        <v>0</v>
      </c>
      <c r="E61" s="19">
        <v>0</v>
      </c>
      <c r="F61" s="19">
        <v>0</v>
      </c>
      <c r="G61" s="448">
        <v>0</v>
      </c>
      <c r="H61" s="448">
        <v>0</v>
      </c>
      <c r="I61" s="448">
        <v>0</v>
      </c>
      <c r="J61" s="448">
        <v>0</v>
      </c>
      <c r="K61" s="448">
        <v>0</v>
      </c>
      <c r="L61" s="448">
        <v>0</v>
      </c>
      <c r="M61" s="448">
        <v>1</v>
      </c>
      <c r="N61" s="448">
        <v>0</v>
      </c>
      <c r="O61" s="448">
        <v>0</v>
      </c>
      <c r="P61" s="448">
        <v>0</v>
      </c>
      <c r="Q61" s="448">
        <v>0</v>
      </c>
      <c r="R61" s="448">
        <v>0</v>
      </c>
      <c r="S61" s="448">
        <v>0</v>
      </c>
      <c r="T61" s="448">
        <v>0</v>
      </c>
      <c r="U61" s="448">
        <v>2</v>
      </c>
      <c r="V61" s="448">
        <v>0</v>
      </c>
      <c r="W61" s="448">
        <v>0</v>
      </c>
      <c r="X61" s="448">
        <v>0</v>
      </c>
      <c r="Y61" s="448"/>
    </row>
    <row r="62" spans="1:25" s="89" customFormat="1" ht="12.75">
      <c r="A62" s="565"/>
      <c r="B62" s="24" t="s">
        <v>46</v>
      </c>
      <c r="C62" s="20">
        <v>1</v>
      </c>
      <c r="D62" s="20">
        <v>0</v>
      </c>
      <c r="E62" s="20">
        <v>0</v>
      </c>
      <c r="F62" s="20">
        <v>0</v>
      </c>
      <c r="G62" s="449">
        <v>0</v>
      </c>
      <c r="H62" s="449">
        <v>0</v>
      </c>
      <c r="I62" s="449">
        <v>0</v>
      </c>
      <c r="J62" s="449">
        <v>0</v>
      </c>
      <c r="K62" s="449">
        <v>0</v>
      </c>
      <c r="L62" s="449">
        <v>0</v>
      </c>
      <c r="M62" s="449">
        <v>0</v>
      </c>
      <c r="N62" s="449">
        <v>0</v>
      </c>
      <c r="O62" s="449">
        <v>0</v>
      </c>
      <c r="P62" s="449">
        <v>0</v>
      </c>
      <c r="Q62" s="449">
        <v>0</v>
      </c>
      <c r="R62" s="449">
        <v>0</v>
      </c>
      <c r="S62" s="449">
        <v>0</v>
      </c>
      <c r="T62" s="449">
        <v>1</v>
      </c>
      <c r="U62" s="449">
        <v>0</v>
      </c>
      <c r="V62" s="449">
        <v>0</v>
      </c>
      <c r="W62" s="449">
        <v>0</v>
      </c>
      <c r="X62" s="449">
        <v>0</v>
      </c>
      <c r="Y62" s="449"/>
    </row>
    <row r="63" spans="1:25" s="89" customFormat="1" ht="12.75">
      <c r="A63" s="563" t="s">
        <v>93</v>
      </c>
      <c r="B63" s="21" t="s">
        <v>2</v>
      </c>
      <c r="C63" s="22" t="s">
        <v>9</v>
      </c>
      <c r="D63" s="22">
        <v>0</v>
      </c>
      <c r="E63" s="22">
        <v>0</v>
      </c>
      <c r="F63" s="22">
        <v>0</v>
      </c>
      <c r="G63" s="447">
        <v>0</v>
      </c>
      <c r="H63" s="447">
        <v>0</v>
      </c>
      <c r="I63" s="447">
        <v>0</v>
      </c>
      <c r="J63" s="447">
        <v>0</v>
      </c>
      <c r="K63" s="447">
        <v>0</v>
      </c>
      <c r="L63" s="447">
        <v>0</v>
      </c>
      <c r="M63" s="447">
        <v>0</v>
      </c>
      <c r="N63" s="447">
        <v>0</v>
      </c>
      <c r="O63" s="447">
        <v>0</v>
      </c>
      <c r="P63" s="447">
        <v>0</v>
      </c>
      <c r="Q63" s="447">
        <v>0</v>
      </c>
      <c r="R63" s="447">
        <v>0</v>
      </c>
      <c r="S63" s="447">
        <v>0</v>
      </c>
      <c r="T63" s="447">
        <v>0</v>
      </c>
      <c r="U63" s="447">
        <v>0</v>
      </c>
      <c r="V63" s="447">
        <v>0</v>
      </c>
      <c r="W63" s="447">
        <v>0</v>
      </c>
      <c r="X63" s="447">
        <v>0</v>
      </c>
      <c r="Y63" s="447"/>
    </row>
    <row r="64" spans="1:25" s="89" customFormat="1" ht="12.75">
      <c r="A64" s="564"/>
      <c r="B64" s="23" t="s">
        <v>45</v>
      </c>
      <c r="C64" s="19" t="s">
        <v>9</v>
      </c>
      <c r="D64" s="19">
        <v>0</v>
      </c>
      <c r="E64" s="19">
        <v>0</v>
      </c>
      <c r="F64" s="19">
        <v>0</v>
      </c>
      <c r="G64" s="448">
        <v>0</v>
      </c>
      <c r="H64" s="448">
        <v>0</v>
      </c>
      <c r="I64" s="448">
        <v>0</v>
      </c>
      <c r="J64" s="448">
        <v>0</v>
      </c>
      <c r="K64" s="448">
        <v>0</v>
      </c>
      <c r="L64" s="448">
        <v>0</v>
      </c>
      <c r="M64" s="448">
        <v>0</v>
      </c>
      <c r="N64" s="448">
        <v>0</v>
      </c>
      <c r="O64" s="448">
        <v>0</v>
      </c>
      <c r="P64" s="448">
        <v>0</v>
      </c>
      <c r="Q64" s="448">
        <v>0</v>
      </c>
      <c r="R64" s="448">
        <v>0</v>
      </c>
      <c r="S64" s="448">
        <v>0</v>
      </c>
      <c r="T64" s="448">
        <v>0</v>
      </c>
      <c r="U64" s="448">
        <v>0</v>
      </c>
      <c r="V64" s="448">
        <v>0</v>
      </c>
      <c r="W64" s="448">
        <v>0</v>
      </c>
      <c r="X64" s="448">
        <v>0</v>
      </c>
      <c r="Y64" s="448"/>
    </row>
    <row r="65" spans="1:25" s="89" customFormat="1" ht="12.75">
      <c r="A65" s="565"/>
      <c r="B65" s="24" t="s">
        <v>46</v>
      </c>
      <c r="C65" s="20" t="s">
        <v>9</v>
      </c>
      <c r="D65" s="20">
        <v>0</v>
      </c>
      <c r="E65" s="20">
        <v>0</v>
      </c>
      <c r="F65" s="20">
        <v>0</v>
      </c>
      <c r="G65" s="449">
        <v>0</v>
      </c>
      <c r="H65" s="449">
        <v>0</v>
      </c>
      <c r="I65" s="449">
        <v>0</v>
      </c>
      <c r="J65" s="449">
        <v>0</v>
      </c>
      <c r="K65" s="449">
        <v>0</v>
      </c>
      <c r="L65" s="449">
        <v>0</v>
      </c>
      <c r="M65" s="449">
        <v>0</v>
      </c>
      <c r="N65" s="449">
        <v>0</v>
      </c>
      <c r="O65" s="449">
        <v>0</v>
      </c>
      <c r="P65" s="449">
        <v>0</v>
      </c>
      <c r="Q65" s="449">
        <v>0</v>
      </c>
      <c r="R65" s="449">
        <v>0</v>
      </c>
      <c r="S65" s="449">
        <v>0</v>
      </c>
      <c r="T65" s="449">
        <v>0</v>
      </c>
      <c r="U65" s="449">
        <v>0</v>
      </c>
      <c r="V65" s="449">
        <v>0</v>
      </c>
      <c r="W65" s="449">
        <v>0</v>
      </c>
      <c r="X65" s="449">
        <v>0</v>
      </c>
      <c r="Y65" s="449"/>
    </row>
    <row r="66" spans="1:25" s="89" customFormat="1" ht="12.75">
      <c r="A66" s="563" t="s">
        <v>94</v>
      </c>
      <c r="B66" s="21" t="s">
        <v>2</v>
      </c>
      <c r="C66" s="22">
        <v>2</v>
      </c>
      <c r="D66" s="22">
        <v>0</v>
      </c>
      <c r="E66" s="22">
        <v>0</v>
      </c>
      <c r="F66" s="22">
        <v>0</v>
      </c>
      <c r="G66" s="447">
        <v>0</v>
      </c>
      <c r="H66" s="447">
        <v>0</v>
      </c>
      <c r="I66" s="447">
        <v>0</v>
      </c>
      <c r="J66" s="447">
        <v>0</v>
      </c>
      <c r="K66" s="447">
        <v>0</v>
      </c>
      <c r="L66" s="447">
        <v>0</v>
      </c>
      <c r="M66" s="447">
        <v>0</v>
      </c>
      <c r="N66" s="447">
        <v>0</v>
      </c>
      <c r="O66" s="447">
        <v>0</v>
      </c>
      <c r="P66" s="447">
        <v>0</v>
      </c>
      <c r="Q66" s="447">
        <v>0</v>
      </c>
      <c r="R66" s="447">
        <v>0</v>
      </c>
      <c r="S66" s="447">
        <v>0</v>
      </c>
      <c r="T66" s="447">
        <v>0</v>
      </c>
      <c r="U66" s="447">
        <v>2</v>
      </c>
      <c r="V66" s="447">
        <v>0</v>
      </c>
      <c r="W66" s="447">
        <v>0</v>
      </c>
      <c r="X66" s="447">
        <v>0</v>
      </c>
      <c r="Y66" s="447"/>
    </row>
    <row r="67" spans="1:25" s="89" customFormat="1" ht="12.75">
      <c r="A67" s="564"/>
      <c r="B67" s="23" t="s">
        <v>45</v>
      </c>
      <c r="C67" s="19">
        <v>2</v>
      </c>
      <c r="D67" s="19">
        <v>0</v>
      </c>
      <c r="E67" s="19">
        <v>0</v>
      </c>
      <c r="F67" s="19">
        <v>0</v>
      </c>
      <c r="G67" s="448">
        <v>0</v>
      </c>
      <c r="H67" s="448">
        <v>0</v>
      </c>
      <c r="I67" s="448">
        <v>0</v>
      </c>
      <c r="J67" s="448">
        <v>0</v>
      </c>
      <c r="K67" s="448">
        <v>0</v>
      </c>
      <c r="L67" s="448">
        <v>0</v>
      </c>
      <c r="M67" s="448">
        <v>0</v>
      </c>
      <c r="N67" s="448">
        <v>0</v>
      </c>
      <c r="O67" s="448">
        <v>0</v>
      </c>
      <c r="P67" s="448">
        <v>0</v>
      </c>
      <c r="Q67" s="448">
        <v>0</v>
      </c>
      <c r="R67" s="448">
        <v>0</v>
      </c>
      <c r="S67" s="448">
        <v>0</v>
      </c>
      <c r="T67" s="448">
        <v>0</v>
      </c>
      <c r="U67" s="448">
        <v>2</v>
      </c>
      <c r="V67" s="448">
        <v>0</v>
      </c>
      <c r="W67" s="448">
        <v>0</v>
      </c>
      <c r="X67" s="448">
        <v>0</v>
      </c>
      <c r="Y67" s="448"/>
    </row>
    <row r="68" spans="1:25" s="89" customFormat="1" ht="12.75">
      <c r="A68" s="565"/>
      <c r="B68" s="24" t="s">
        <v>46</v>
      </c>
      <c r="C68" s="20" t="s">
        <v>9</v>
      </c>
      <c r="D68" s="20">
        <v>0</v>
      </c>
      <c r="E68" s="20">
        <v>0</v>
      </c>
      <c r="F68" s="20">
        <v>0</v>
      </c>
      <c r="G68" s="449">
        <v>0</v>
      </c>
      <c r="H68" s="449">
        <v>0</v>
      </c>
      <c r="I68" s="449">
        <v>0</v>
      </c>
      <c r="J68" s="449">
        <v>0</v>
      </c>
      <c r="K68" s="449">
        <v>0</v>
      </c>
      <c r="L68" s="449">
        <v>0</v>
      </c>
      <c r="M68" s="449">
        <v>0</v>
      </c>
      <c r="N68" s="449">
        <v>0</v>
      </c>
      <c r="O68" s="449">
        <v>0</v>
      </c>
      <c r="P68" s="449">
        <v>0</v>
      </c>
      <c r="Q68" s="449">
        <v>0</v>
      </c>
      <c r="R68" s="449">
        <v>0</v>
      </c>
      <c r="S68" s="449">
        <v>0</v>
      </c>
      <c r="T68" s="449">
        <v>0</v>
      </c>
      <c r="U68" s="449">
        <v>0</v>
      </c>
      <c r="V68" s="449">
        <v>0</v>
      </c>
      <c r="W68" s="449">
        <v>0</v>
      </c>
      <c r="X68" s="449">
        <v>0</v>
      </c>
      <c r="Y68" s="449"/>
    </row>
    <row r="69" spans="1:25" s="89" customFormat="1" ht="12.75">
      <c r="A69" s="93" t="s">
        <v>95</v>
      </c>
      <c r="B69" s="94"/>
      <c r="C69" s="37"/>
      <c r="D69" s="37"/>
      <c r="E69" s="37"/>
      <c r="F69" s="37"/>
      <c r="G69" s="37"/>
      <c r="H69" s="37"/>
      <c r="I69" s="37"/>
      <c r="J69" s="37"/>
      <c r="K69" s="37"/>
      <c r="L69" s="37"/>
      <c r="M69" s="37"/>
      <c r="N69" s="37"/>
      <c r="O69" s="37"/>
      <c r="P69" s="37"/>
      <c r="Q69" s="37"/>
      <c r="R69" s="37"/>
      <c r="S69" s="37"/>
      <c r="T69" s="37"/>
      <c r="U69" s="37"/>
      <c r="V69" s="37"/>
      <c r="W69" s="37"/>
      <c r="X69" s="37"/>
      <c r="Y69" s="37"/>
    </row>
  </sheetData>
  <sheetProtection/>
  <mergeCells count="22">
    <mergeCell ref="A39:A41"/>
    <mergeCell ref="A42:A44"/>
    <mergeCell ref="A45:A47"/>
    <mergeCell ref="A66:A68"/>
    <mergeCell ref="A48:A50"/>
    <mergeCell ref="A51:A53"/>
    <mergeCell ref="A54:A56"/>
    <mergeCell ref="A57:A59"/>
    <mergeCell ref="A60:A62"/>
    <mergeCell ref="A63:A65"/>
    <mergeCell ref="A21:A23"/>
    <mergeCell ref="A24:A26"/>
    <mergeCell ref="A27:A29"/>
    <mergeCell ref="A30:A32"/>
    <mergeCell ref="A33:A35"/>
    <mergeCell ref="A36:A38"/>
    <mergeCell ref="A3:A5"/>
    <mergeCell ref="A6:A8"/>
    <mergeCell ref="A9:A11"/>
    <mergeCell ref="A12:A14"/>
    <mergeCell ref="A15:A17"/>
    <mergeCell ref="A18:A20"/>
  </mergeCells>
  <printOptions/>
  <pageMargins left="0.3937007874015748" right="0.3937007874015748" top="0.5905511811023623" bottom="0.5905511811023623" header="0.31496062992125984" footer="0.31496062992125984"/>
  <pageSetup fitToHeight="1" fitToWidth="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Y70"/>
  <sheetViews>
    <sheetView showGridLines="0" view="pageBreakPreview" zoomScaleNormal="80" zoomScaleSheetLayoutView="100" zoomScalePageLayoutView="0" workbookViewId="0" topLeftCell="A1">
      <pane xSplit="2" ySplit="2" topLeftCell="H59" activePane="bottomRight" state="frozen"/>
      <selection pane="topLeft" activeCell="A1" sqref="A1"/>
      <selection pane="topRight" activeCell="A1" sqref="A1"/>
      <selection pane="bottomLeft" activeCell="A1" sqref="A1"/>
      <selection pane="bottomRight" activeCell="Z12" sqref="Z12:Z69"/>
    </sheetView>
  </sheetViews>
  <sheetFormatPr defaultColWidth="9.00390625" defaultRowHeight="10.5" customHeight="1"/>
  <cols>
    <col min="1" max="1" width="8.140625" style="100" customWidth="1"/>
    <col min="2" max="2" width="5.57421875" style="101" customWidth="1"/>
    <col min="3" max="3" width="8.421875" style="47" bestFit="1" customWidth="1"/>
    <col min="4" max="5" width="5.421875" style="47" bestFit="1" customWidth="1"/>
    <col min="6" max="23" width="7.421875" style="47" bestFit="1" customWidth="1"/>
    <col min="24" max="24" width="6.421875" style="47" bestFit="1" customWidth="1"/>
    <col min="25" max="25" width="5.57421875" style="47" customWidth="1"/>
    <col min="26" max="16384" width="9.00390625" style="47" customWidth="1"/>
  </cols>
  <sheetData>
    <row r="1" spans="1:25" s="26" customFormat="1" ht="12.75">
      <c r="A1" s="25" t="s">
        <v>269</v>
      </c>
      <c r="B1" s="99"/>
      <c r="Y1" s="30" t="s">
        <v>328</v>
      </c>
    </row>
    <row r="2" spans="1:25" s="90" customFormat="1" ht="12.75">
      <c r="A2" s="608"/>
      <c r="B2" s="609"/>
      <c r="C2" s="122" t="s">
        <v>2</v>
      </c>
      <c r="D2" s="122" t="s">
        <v>201</v>
      </c>
      <c r="E2" s="122" t="s">
        <v>130</v>
      </c>
      <c r="F2" s="122" t="s">
        <v>131</v>
      </c>
      <c r="G2" s="122" t="s">
        <v>132</v>
      </c>
      <c r="H2" s="122" t="s">
        <v>133</v>
      </c>
      <c r="I2" s="122" t="s">
        <v>134</v>
      </c>
      <c r="J2" s="122" t="s">
        <v>135</v>
      </c>
      <c r="K2" s="122" t="s">
        <v>136</v>
      </c>
      <c r="L2" s="122" t="s">
        <v>137</v>
      </c>
      <c r="M2" s="122" t="s">
        <v>138</v>
      </c>
      <c r="N2" s="122" t="s">
        <v>139</v>
      </c>
      <c r="O2" s="122" t="s">
        <v>140</v>
      </c>
      <c r="P2" s="122" t="s">
        <v>141</v>
      </c>
      <c r="Q2" s="122" t="s">
        <v>142</v>
      </c>
      <c r="R2" s="122" t="s">
        <v>143</v>
      </c>
      <c r="S2" s="122" t="s">
        <v>144</v>
      </c>
      <c r="T2" s="122" t="s">
        <v>145</v>
      </c>
      <c r="U2" s="122" t="s">
        <v>146</v>
      </c>
      <c r="V2" s="122" t="s">
        <v>147</v>
      </c>
      <c r="W2" s="122" t="s">
        <v>148</v>
      </c>
      <c r="X2" s="122" t="s">
        <v>149</v>
      </c>
      <c r="Y2" s="122" t="s">
        <v>44</v>
      </c>
    </row>
    <row r="3" spans="1:25" s="26" customFormat="1" ht="12.75">
      <c r="A3" s="557" t="s">
        <v>199</v>
      </c>
      <c r="B3" s="434" t="s">
        <v>2</v>
      </c>
      <c r="C3" s="327">
        <v>109353</v>
      </c>
      <c r="D3" s="329">
        <v>9</v>
      </c>
      <c r="E3" s="329">
        <v>7</v>
      </c>
      <c r="F3" s="329">
        <v>13</v>
      </c>
      <c r="G3" s="329">
        <v>17</v>
      </c>
      <c r="H3" s="329">
        <v>26</v>
      </c>
      <c r="I3" s="329">
        <v>47</v>
      </c>
      <c r="J3" s="329">
        <v>118</v>
      </c>
      <c r="K3" s="329">
        <v>307</v>
      </c>
      <c r="L3" s="329">
        <v>827</v>
      </c>
      <c r="M3" s="327">
        <v>1203</v>
      </c>
      <c r="N3" s="327">
        <v>1629</v>
      </c>
      <c r="O3" s="329">
        <v>2148</v>
      </c>
      <c r="P3" s="329">
        <v>3326</v>
      </c>
      <c r="Q3" s="329">
        <v>6276</v>
      </c>
      <c r="R3" s="329">
        <v>7668</v>
      </c>
      <c r="S3" s="329">
        <v>12452</v>
      </c>
      <c r="T3" s="329">
        <v>20094</v>
      </c>
      <c r="U3" s="329">
        <v>23753</v>
      </c>
      <c r="V3" s="329">
        <v>19290</v>
      </c>
      <c r="W3" s="329">
        <v>8262</v>
      </c>
      <c r="X3" s="329">
        <v>1860</v>
      </c>
      <c r="Y3" s="329">
        <v>21</v>
      </c>
    </row>
    <row r="4" spans="1:25" s="26" customFormat="1" ht="12.75">
      <c r="A4" s="558"/>
      <c r="B4" s="435" t="s">
        <v>45</v>
      </c>
      <c r="C4" s="331">
        <v>52718</v>
      </c>
      <c r="D4" s="331">
        <v>4</v>
      </c>
      <c r="E4" s="331">
        <v>3</v>
      </c>
      <c r="F4" s="331">
        <v>9</v>
      </c>
      <c r="G4" s="331">
        <v>10</v>
      </c>
      <c r="H4" s="331">
        <v>14</v>
      </c>
      <c r="I4" s="331">
        <v>34</v>
      </c>
      <c r="J4" s="331">
        <v>81</v>
      </c>
      <c r="K4" s="331">
        <v>213</v>
      </c>
      <c r="L4" s="331">
        <v>548</v>
      </c>
      <c r="M4" s="331">
        <v>828</v>
      </c>
      <c r="N4" s="331">
        <v>1122</v>
      </c>
      <c r="O4" s="331">
        <v>1474</v>
      </c>
      <c r="P4" s="331">
        <v>2362</v>
      </c>
      <c r="Q4" s="331">
        <v>4413</v>
      </c>
      <c r="R4" s="331">
        <v>5128</v>
      </c>
      <c r="S4" s="331">
        <v>7780</v>
      </c>
      <c r="T4" s="331">
        <v>10982</v>
      </c>
      <c r="U4" s="331">
        <v>10329</v>
      </c>
      <c r="V4" s="331">
        <v>5640</v>
      </c>
      <c r="W4" s="331">
        <v>1501</v>
      </c>
      <c r="X4" s="331">
        <v>229</v>
      </c>
      <c r="Y4" s="331">
        <v>14</v>
      </c>
    </row>
    <row r="5" spans="1:25" s="26" customFormat="1" ht="12.75">
      <c r="A5" s="559"/>
      <c r="B5" s="436" t="s">
        <v>46</v>
      </c>
      <c r="C5" s="331">
        <v>56635</v>
      </c>
      <c r="D5" s="334">
        <v>5</v>
      </c>
      <c r="E5" s="334">
        <v>4</v>
      </c>
      <c r="F5" s="334">
        <v>4</v>
      </c>
      <c r="G5" s="334">
        <v>7</v>
      </c>
      <c r="H5" s="334">
        <v>12</v>
      </c>
      <c r="I5" s="334">
        <v>13</v>
      </c>
      <c r="J5" s="334">
        <v>37</v>
      </c>
      <c r="K5" s="334">
        <v>94</v>
      </c>
      <c r="L5" s="334">
        <v>279</v>
      </c>
      <c r="M5" s="334">
        <v>375</v>
      </c>
      <c r="N5" s="334">
        <v>507</v>
      </c>
      <c r="O5" s="334">
        <v>674</v>
      </c>
      <c r="P5" s="334">
        <v>964</v>
      </c>
      <c r="Q5" s="334">
        <v>1863</v>
      </c>
      <c r="R5" s="334">
        <v>2540</v>
      </c>
      <c r="S5" s="334">
        <v>4672</v>
      </c>
      <c r="T5" s="334">
        <v>9112</v>
      </c>
      <c r="U5" s="334">
        <v>13424</v>
      </c>
      <c r="V5" s="334">
        <v>13650</v>
      </c>
      <c r="W5" s="334">
        <v>6761</v>
      </c>
      <c r="X5" s="334">
        <v>1631</v>
      </c>
      <c r="Y5" s="334">
        <v>7</v>
      </c>
    </row>
    <row r="6" spans="1:25" s="26" customFormat="1" ht="12.75">
      <c r="A6" s="560" t="s">
        <v>7</v>
      </c>
      <c r="B6" s="431" t="s">
        <v>2</v>
      </c>
      <c r="C6" s="105">
        <v>4935</v>
      </c>
      <c r="D6" s="105" t="s">
        <v>9</v>
      </c>
      <c r="E6" s="105" t="s">
        <v>9</v>
      </c>
      <c r="F6" s="105" t="s">
        <v>9</v>
      </c>
      <c r="G6" s="105">
        <v>2</v>
      </c>
      <c r="H6" s="105">
        <v>1</v>
      </c>
      <c r="I6" s="105">
        <v>3</v>
      </c>
      <c r="J6" s="105">
        <v>7</v>
      </c>
      <c r="K6" s="105">
        <v>15</v>
      </c>
      <c r="L6" s="105">
        <v>30</v>
      </c>
      <c r="M6" s="105">
        <v>52</v>
      </c>
      <c r="N6" s="105">
        <v>82</v>
      </c>
      <c r="O6" s="105">
        <v>103</v>
      </c>
      <c r="P6" s="105">
        <v>171</v>
      </c>
      <c r="Q6" s="105">
        <v>322</v>
      </c>
      <c r="R6" s="105">
        <v>341</v>
      </c>
      <c r="S6" s="105">
        <v>542</v>
      </c>
      <c r="T6" s="105">
        <v>906</v>
      </c>
      <c r="U6" s="105">
        <v>1033</v>
      </c>
      <c r="V6" s="105">
        <v>848</v>
      </c>
      <c r="W6" s="105">
        <v>392</v>
      </c>
      <c r="X6" s="105">
        <v>85</v>
      </c>
      <c r="Y6" s="105" t="s">
        <v>9</v>
      </c>
    </row>
    <row r="7" spans="1:25" s="26" customFormat="1" ht="12.75">
      <c r="A7" s="561"/>
      <c r="B7" s="432" t="s">
        <v>45</v>
      </c>
      <c r="C7" s="321">
        <v>2442</v>
      </c>
      <c r="D7" s="321" t="s">
        <v>9</v>
      </c>
      <c r="E7" s="321" t="s">
        <v>9</v>
      </c>
      <c r="F7" s="321" t="s">
        <v>9</v>
      </c>
      <c r="G7" s="321">
        <v>1</v>
      </c>
      <c r="H7" s="321">
        <v>1</v>
      </c>
      <c r="I7" s="321">
        <v>2</v>
      </c>
      <c r="J7" s="321">
        <v>4</v>
      </c>
      <c r="K7" s="321">
        <v>8</v>
      </c>
      <c r="L7" s="321">
        <v>20</v>
      </c>
      <c r="M7" s="321">
        <v>36</v>
      </c>
      <c r="N7" s="321">
        <v>51</v>
      </c>
      <c r="O7" s="321">
        <v>66</v>
      </c>
      <c r="P7" s="321">
        <v>118</v>
      </c>
      <c r="Q7" s="321">
        <v>218</v>
      </c>
      <c r="R7" s="321">
        <v>223</v>
      </c>
      <c r="S7" s="321">
        <v>325</v>
      </c>
      <c r="T7" s="321">
        <v>506</v>
      </c>
      <c r="U7" s="321">
        <v>492</v>
      </c>
      <c r="V7" s="321">
        <v>262</v>
      </c>
      <c r="W7" s="321">
        <v>96</v>
      </c>
      <c r="X7" s="321">
        <v>13</v>
      </c>
      <c r="Y7" s="321" t="s">
        <v>9</v>
      </c>
    </row>
    <row r="8" spans="1:25" s="26" customFormat="1" ht="12.75">
      <c r="A8" s="562"/>
      <c r="B8" s="433" t="s">
        <v>46</v>
      </c>
      <c r="C8" s="324">
        <v>2493</v>
      </c>
      <c r="D8" s="324" t="s">
        <v>9</v>
      </c>
      <c r="E8" s="324" t="s">
        <v>9</v>
      </c>
      <c r="F8" s="324" t="s">
        <v>9</v>
      </c>
      <c r="G8" s="324">
        <v>1</v>
      </c>
      <c r="H8" s="324" t="s">
        <v>9</v>
      </c>
      <c r="I8" s="324">
        <v>1</v>
      </c>
      <c r="J8" s="324">
        <v>3</v>
      </c>
      <c r="K8" s="324">
        <v>7</v>
      </c>
      <c r="L8" s="324">
        <v>10</v>
      </c>
      <c r="M8" s="324">
        <v>16</v>
      </c>
      <c r="N8" s="324">
        <v>31</v>
      </c>
      <c r="O8" s="324">
        <v>37</v>
      </c>
      <c r="P8" s="324">
        <v>53</v>
      </c>
      <c r="Q8" s="324">
        <v>104</v>
      </c>
      <c r="R8" s="324">
        <v>118</v>
      </c>
      <c r="S8" s="324">
        <v>217</v>
      </c>
      <c r="T8" s="324">
        <v>400</v>
      </c>
      <c r="U8" s="324">
        <v>541</v>
      </c>
      <c r="V8" s="324">
        <v>586</v>
      </c>
      <c r="W8" s="324">
        <v>296</v>
      </c>
      <c r="X8" s="324">
        <v>72</v>
      </c>
      <c r="Y8" s="324" t="s">
        <v>9</v>
      </c>
    </row>
    <row r="9" spans="1:25" s="26" customFormat="1" ht="12.75">
      <c r="A9" s="526" t="s">
        <v>150</v>
      </c>
      <c r="B9" s="73" t="s">
        <v>2</v>
      </c>
      <c r="C9" s="28">
        <v>286</v>
      </c>
      <c r="D9" s="28" t="str">
        <f aca="true" t="shared" si="0" ref="D9:Y9">IF(SUM(D10:D11)=0,"-",SUM(D10:D11))</f>
        <v>-</v>
      </c>
      <c r="E9" s="28" t="str">
        <f t="shared" si="0"/>
        <v>-</v>
      </c>
      <c r="F9" s="28" t="str">
        <f t="shared" si="0"/>
        <v>-</v>
      </c>
      <c r="G9" s="28" t="str">
        <f t="shared" si="0"/>
        <v>-</v>
      </c>
      <c r="H9" s="28" t="str">
        <f t="shared" si="0"/>
        <v>-</v>
      </c>
      <c r="I9" s="28" t="str">
        <f t="shared" si="0"/>
        <v>-</v>
      </c>
      <c r="J9" s="28" t="str">
        <f t="shared" si="0"/>
        <v>-</v>
      </c>
      <c r="K9" s="28">
        <f t="shared" si="0"/>
        <v>1</v>
      </c>
      <c r="L9" s="28">
        <f t="shared" si="0"/>
        <v>1</v>
      </c>
      <c r="M9" s="28">
        <f t="shared" si="0"/>
        <v>5</v>
      </c>
      <c r="N9" s="28">
        <f t="shared" si="0"/>
        <v>5</v>
      </c>
      <c r="O9" s="28">
        <f t="shared" si="0"/>
        <v>2</v>
      </c>
      <c r="P9" s="28">
        <f t="shared" si="0"/>
        <v>8</v>
      </c>
      <c r="Q9" s="28">
        <f t="shared" si="0"/>
        <v>17</v>
      </c>
      <c r="R9" s="28">
        <f t="shared" si="0"/>
        <v>26</v>
      </c>
      <c r="S9" s="28">
        <f t="shared" si="0"/>
        <v>25</v>
      </c>
      <c r="T9" s="28">
        <f t="shared" si="0"/>
        <v>51</v>
      </c>
      <c r="U9" s="28">
        <f t="shared" si="0"/>
        <v>63</v>
      </c>
      <c r="V9" s="28">
        <f t="shared" si="0"/>
        <v>39</v>
      </c>
      <c r="W9" s="28">
        <f t="shared" si="0"/>
        <v>39</v>
      </c>
      <c r="X9" s="28">
        <f t="shared" si="0"/>
        <v>4</v>
      </c>
      <c r="Y9" s="28" t="str">
        <f t="shared" si="0"/>
        <v>-</v>
      </c>
    </row>
    <row r="10" spans="1:25" s="26" customFormat="1" ht="12.75">
      <c r="A10" s="527"/>
      <c r="B10" s="287" t="s">
        <v>45</v>
      </c>
      <c r="C10" s="270">
        <v>142</v>
      </c>
      <c r="D10" s="270" t="str">
        <f aca="true" t="shared" si="1" ref="D10:Y11">IF(SUM(D13,D16,D19,D22,D25,D28,D31,D34,D37,D40,D43,D46,D49,D52,D55,D58,D61,D64,D67)=0,"-",SUM(D13,D16,D19,D22,D25,D28,D31,D34,D37,D40,D43,D46,D49,D52,D55,D58,D61,D64,D67))</f>
        <v>-</v>
      </c>
      <c r="E10" s="270" t="str">
        <f t="shared" si="1"/>
        <v>-</v>
      </c>
      <c r="F10" s="270" t="str">
        <f t="shared" si="1"/>
        <v>-</v>
      </c>
      <c r="G10" s="270" t="str">
        <f t="shared" si="1"/>
        <v>-</v>
      </c>
      <c r="H10" s="270" t="str">
        <f t="shared" si="1"/>
        <v>-</v>
      </c>
      <c r="I10" s="270" t="str">
        <f t="shared" si="1"/>
        <v>-</v>
      </c>
      <c r="J10" s="270" t="str">
        <f t="shared" si="1"/>
        <v>-</v>
      </c>
      <c r="K10" s="270">
        <f t="shared" si="1"/>
        <v>1</v>
      </c>
      <c r="L10" s="270">
        <f t="shared" si="1"/>
        <v>1</v>
      </c>
      <c r="M10" s="270">
        <f t="shared" si="1"/>
        <v>4</v>
      </c>
      <c r="N10" s="270">
        <f t="shared" si="1"/>
        <v>4</v>
      </c>
      <c r="O10" s="270">
        <f t="shared" si="1"/>
        <v>2</v>
      </c>
      <c r="P10" s="270">
        <f t="shared" si="1"/>
        <v>4</v>
      </c>
      <c r="Q10" s="270">
        <f t="shared" si="1"/>
        <v>11</v>
      </c>
      <c r="R10" s="270">
        <f t="shared" si="1"/>
        <v>17</v>
      </c>
      <c r="S10" s="270">
        <f t="shared" si="1"/>
        <v>15</v>
      </c>
      <c r="T10" s="270">
        <f t="shared" si="1"/>
        <v>29</v>
      </c>
      <c r="U10" s="270">
        <f t="shared" si="1"/>
        <v>31</v>
      </c>
      <c r="V10" s="270">
        <f t="shared" si="1"/>
        <v>8</v>
      </c>
      <c r="W10" s="270">
        <f t="shared" si="1"/>
        <v>15</v>
      </c>
      <c r="X10" s="270" t="str">
        <f t="shared" si="1"/>
        <v>-</v>
      </c>
      <c r="Y10" s="270" t="str">
        <f t="shared" si="1"/>
        <v>-</v>
      </c>
    </row>
    <row r="11" spans="1:25" s="26" customFormat="1" ht="12.75">
      <c r="A11" s="528"/>
      <c r="B11" s="289" t="s">
        <v>46</v>
      </c>
      <c r="C11" s="272">
        <v>144</v>
      </c>
      <c r="D11" s="272" t="str">
        <f t="shared" si="1"/>
        <v>-</v>
      </c>
      <c r="E11" s="272" t="str">
        <f t="shared" si="1"/>
        <v>-</v>
      </c>
      <c r="F11" s="272" t="str">
        <f t="shared" si="1"/>
        <v>-</v>
      </c>
      <c r="G11" s="272" t="str">
        <f t="shared" si="1"/>
        <v>-</v>
      </c>
      <c r="H11" s="272" t="str">
        <f t="shared" si="1"/>
        <v>-</v>
      </c>
      <c r="I11" s="272" t="str">
        <f t="shared" si="1"/>
        <v>-</v>
      </c>
      <c r="J11" s="272" t="str">
        <f t="shared" si="1"/>
        <v>-</v>
      </c>
      <c r="K11" s="272" t="str">
        <f t="shared" si="1"/>
        <v>-</v>
      </c>
      <c r="L11" s="272" t="str">
        <f t="shared" si="1"/>
        <v>-</v>
      </c>
      <c r="M11" s="272">
        <f t="shared" si="1"/>
        <v>1</v>
      </c>
      <c r="N11" s="272">
        <f t="shared" si="1"/>
        <v>1</v>
      </c>
      <c r="O11" s="272" t="str">
        <f t="shared" si="1"/>
        <v>-</v>
      </c>
      <c r="P11" s="272">
        <f t="shared" si="1"/>
        <v>4</v>
      </c>
      <c r="Q11" s="272">
        <f t="shared" si="1"/>
        <v>6</v>
      </c>
      <c r="R11" s="272">
        <f t="shared" si="1"/>
        <v>9</v>
      </c>
      <c r="S11" s="272">
        <f t="shared" si="1"/>
        <v>10</v>
      </c>
      <c r="T11" s="272">
        <f t="shared" si="1"/>
        <v>22</v>
      </c>
      <c r="U11" s="272">
        <f t="shared" si="1"/>
        <v>32</v>
      </c>
      <c r="V11" s="272">
        <f t="shared" si="1"/>
        <v>31</v>
      </c>
      <c r="W11" s="272">
        <f t="shared" si="1"/>
        <v>24</v>
      </c>
      <c r="X11" s="272">
        <f t="shared" si="1"/>
        <v>4</v>
      </c>
      <c r="Y11" s="272" t="str">
        <f t="shared" si="1"/>
        <v>-</v>
      </c>
    </row>
    <row r="12" spans="1:25" s="26" customFormat="1" ht="12.75">
      <c r="A12" s="563" t="s">
        <v>76</v>
      </c>
      <c r="B12" s="75" t="s">
        <v>2</v>
      </c>
      <c r="C12" s="447">
        <v>124</v>
      </c>
      <c r="D12" s="447">
        <v>0</v>
      </c>
      <c r="E12" s="447">
        <v>0</v>
      </c>
      <c r="F12" s="447">
        <v>0</v>
      </c>
      <c r="G12" s="447">
        <v>0</v>
      </c>
      <c r="H12" s="447">
        <v>0</v>
      </c>
      <c r="I12" s="447">
        <v>0</v>
      </c>
      <c r="J12" s="447">
        <v>0</v>
      </c>
      <c r="K12" s="447">
        <v>1</v>
      </c>
      <c r="L12" s="447">
        <v>1</v>
      </c>
      <c r="M12" s="447">
        <v>3</v>
      </c>
      <c r="N12" s="447">
        <v>2</v>
      </c>
      <c r="O12" s="447">
        <v>2</v>
      </c>
      <c r="P12" s="447">
        <v>2</v>
      </c>
      <c r="Q12" s="447">
        <v>8</v>
      </c>
      <c r="R12" s="447">
        <v>12</v>
      </c>
      <c r="S12" s="447">
        <v>14</v>
      </c>
      <c r="T12" s="447">
        <v>23</v>
      </c>
      <c r="U12" s="447">
        <v>25</v>
      </c>
      <c r="V12" s="447">
        <v>19</v>
      </c>
      <c r="W12" s="447">
        <v>9</v>
      </c>
      <c r="X12" s="447">
        <v>3</v>
      </c>
      <c r="Y12" s="447"/>
    </row>
    <row r="13" spans="1:25" s="26" customFormat="1" ht="12.75">
      <c r="A13" s="564"/>
      <c r="B13" s="69" t="s">
        <v>45</v>
      </c>
      <c r="C13" s="448">
        <v>64</v>
      </c>
      <c r="D13" s="448">
        <v>0</v>
      </c>
      <c r="E13" s="448">
        <v>0</v>
      </c>
      <c r="F13" s="448">
        <v>0</v>
      </c>
      <c r="G13" s="448">
        <v>0</v>
      </c>
      <c r="H13" s="448">
        <v>0</v>
      </c>
      <c r="I13" s="448">
        <v>0</v>
      </c>
      <c r="J13" s="448">
        <v>0</v>
      </c>
      <c r="K13" s="448">
        <v>1</v>
      </c>
      <c r="L13" s="448">
        <v>1</v>
      </c>
      <c r="M13" s="448">
        <v>2</v>
      </c>
      <c r="N13" s="448">
        <v>1</v>
      </c>
      <c r="O13" s="448">
        <v>2</v>
      </c>
      <c r="P13" s="448">
        <v>1</v>
      </c>
      <c r="Q13" s="448">
        <v>7</v>
      </c>
      <c r="R13" s="448">
        <v>8</v>
      </c>
      <c r="S13" s="448">
        <v>9</v>
      </c>
      <c r="T13" s="448">
        <v>14</v>
      </c>
      <c r="U13" s="448">
        <v>10</v>
      </c>
      <c r="V13" s="448">
        <v>6</v>
      </c>
      <c r="W13" s="448">
        <v>2</v>
      </c>
      <c r="X13" s="448">
        <v>0</v>
      </c>
      <c r="Y13" s="448"/>
    </row>
    <row r="14" spans="1:25" s="26" customFormat="1" ht="12.75">
      <c r="A14" s="565"/>
      <c r="B14" s="71" t="s">
        <v>46</v>
      </c>
      <c r="C14" s="449">
        <v>60</v>
      </c>
      <c r="D14" s="449">
        <v>0</v>
      </c>
      <c r="E14" s="449">
        <v>0</v>
      </c>
      <c r="F14" s="449">
        <v>0</v>
      </c>
      <c r="G14" s="449">
        <v>0</v>
      </c>
      <c r="H14" s="449">
        <v>0</v>
      </c>
      <c r="I14" s="449">
        <v>0</v>
      </c>
      <c r="J14" s="449">
        <v>0</v>
      </c>
      <c r="K14" s="449">
        <v>0</v>
      </c>
      <c r="L14" s="449">
        <v>0</v>
      </c>
      <c r="M14" s="449">
        <v>1</v>
      </c>
      <c r="N14" s="449">
        <v>1</v>
      </c>
      <c r="O14" s="449">
        <v>0</v>
      </c>
      <c r="P14" s="449">
        <v>1</v>
      </c>
      <c r="Q14" s="449">
        <v>1</v>
      </c>
      <c r="R14" s="449">
        <v>4</v>
      </c>
      <c r="S14" s="449">
        <v>5</v>
      </c>
      <c r="T14" s="449">
        <v>9</v>
      </c>
      <c r="U14" s="449">
        <v>15</v>
      </c>
      <c r="V14" s="449">
        <v>13</v>
      </c>
      <c r="W14" s="449">
        <v>7</v>
      </c>
      <c r="X14" s="449">
        <v>3</v>
      </c>
      <c r="Y14" s="449"/>
    </row>
    <row r="15" spans="1:25" s="26" customFormat="1" ht="12.75">
      <c r="A15" s="563" t="s">
        <v>77</v>
      </c>
      <c r="B15" s="75" t="s">
        <v>2</v>
      </c>
      <c r="C15" s="447">
        <v>30</v>
      </c>
      <c r="D15" s="447">
        <v>0</v>
      </c>
      <c r="E15" s="447">
        <v>0</v>
      </c>
      <c r="F15" s="447">
        <v>0</v>
      </c>
      <c r="G15" s="447">
        <v>0</v>
      </c>
      <c r="H15" s="447">
        <v>0</v>
      </c>
      <c r="I15" s="447">
        <v>0</v>
      </c>
      <c r="J15" s="447">
        <v>0</v>
      </c>
      <c r="K15" s="447">
        <v>0</v>
      </c>
      <c r="L15" s="447">
        <v>0</v>
      </c>
      <c r="M15" s="447">
        <v>2</v>
      </c>
      <c r="N15" s="447">
        <v>1</v>
      </c>
      <c r="O15" s="447">
        <v>0</v>
      </c>
      <c r="P15" s="447">
        <v>1</v>
      </c>
      <c r="Q15" s="447">
        <v>4</v>
      </c>
      <c r="R15" s="447">
        <v>5</v>
      </c>
      <c r="S15" s="447">
        <v>1</v>
      </c>
      <c r="T15" s="447">
        <v>3</v>
      </c>
      <c r="U15" s="447">
        <v>6</v>
      </c>
      <c r="V15" s="447">
        <v>2</v>
      </c>
      <c r="W15" s="447">
        <v>5</v>
      </c>
      <c r="X15" s="447">
        <v>0</v>
      </c>
      <c r="Y15" s="447"/>
    </row>
    <row r="16" spans="1:25" s="26" customFormat="1" ht="12.75">
      <c r="A16" s="564"/>
      <c r="B16" s="69" t="s">
        <v>45</v>
      </c>
      <c r="C16" s="448">
        <v>17</v>
      </c>
      <c r="D16" s="448">
        <v>0</v>
      </c>
      <c r="E16" s="448">
        <v>0</v>
      </c>
      <c r="F16" s="448">
        <v>0</v>
      </c>
      <c r="G16" s="448">
        <v>0</v>
      </c>
      <c r="H16" s="448">
        <v>0</v>
      </c>
      <c r="I16" s="448">
        <v>0</v>
      </c>
      <c r="J16" s="448">
        <v>0</v>
      </c>
      <c r="K16" s="448">
        <v>0</v>
      </c>
      <c r="L16" s="448">
        <v>0</v>
      </c>
      <c r="M16" s="448">
        <v>2</v>
      </c>
      <c r="N16" s="448">
        <v>1</v>
      </c>
      <c r="O16" s="448">
        <v>0</v>
      </c>
      <c r="P16" s="448">
        <v>1</v>
      </c>
      <c r="Q16" s="448">
        <v>1</v>
      </c>
      <c r="R16" s="448">
        <v>3</v>
      </c>
      <c r="S16" s="448">
        <v>1</v>
      </c>
      <c r="T16" s="448">
        <v>1</v>
      </c>
      <c r="U16" s="448">
        <v>5</v>
      </c>
      <c r="V16" s="448">
        <v>0</v>
      </c>
      <c r="W16" s="448">
        <v>2</v>
      </c>
      <c r="X16" s="448">
        <v>0</v>
      </c>
      <c r="Y16" s="448"/>
    </row>
    <row r="17" spans="1:25" s="26" customFormat="1" ht="12.75">
      <c r="A17" s="565"/>
      <c r="B17" s="71" t="s">
        <v>46</v>
      </c>
      <c r="C17" s="449">
        <v>13</v>
      </c>
      <c r="D17" s="449">
        <v>0</v>
      </c>
      <c r="E17" s="449">
        <v>0</v>
      </c>
      <c r="F17" s="449">
        <v>0</v>
      </c>
      <c r="G17" s="449">
        <v>0</v>
      </c>
      <c r="H17" s="449">
        <v>0</v>
      </c>
      <c r="I17" s="449">
        <v>0</v>
      </c>
      <c r="J17" s="449">
        <v>0</v>
      </c>
      <c r="K17" s="449">
        <v>0</v>
      </c>
      <c r="L17" s="449">
        <v>0</v>
      </c>
      <c r="M17" s="449">
        <v>0</v>
      </c>
      <c r="N17" s="449">
        <v>0</v>
      </c>
      <c r="O17" s="449">
        <v>0</v>
      </c>
      <c r="P17" s="449">
        <v>0</v>
      </c>
      <c r="Q17" s="449">
        <v>3</v>
      </c>
      <c r="R17" s="449">
        <v>2</v>
      </c>
      <c r="S17" s="449">
        <v>0</v>
      </c>
      <c r="T17" s="449">
        <v>2</v>
      </c>
      <c r="U17" s="449">
        <v>1</v>
      </c>
      <c r="V17" s="449">
        <v>2</v>
      </c>
      <c r="W17" s="449">
        <v>3</v>
      </c>
      <c r="X17" s="449">
        <v>0</v>
      </c>
      <c r="Y17" s="449"/>
    </row>
    <row r="18" spans="1:25" s="26" customFormat="1" ht="12.75">
      <c r="A18" s="563" t="s">
        <v>78</v>
      </c>
      <c r="B18" s="75" t="s">
        <v>2</v>
      </c>
      <c r="C18" s="447">
        <v>5</v>
      </c>
      <c r="D18" s="447">
        <v>0</v>
      </c>
      <c r="E18" s="447">
        <v>0</v>
      </c>
      <c r="F18" s="447">
        <v>0</v>
      </c>
      <c r="G18" s="447">
        <v>0</v>
      </c>
      <c r="H18" s="447">
        <v>0</v>
      </c>
      <c r="I18" s="447">
        <v>0</v>
      </c>
      <c r="J18" s="447">
        <v>0</v>
      </c>
      <c r="K18" s="447">
        <v>0</v>
      </c>
      <c r="L18" s="447">
        <v>0</v>
      </c>
      <c r="M18" s="447">
        <v>0</v>
      </c>
      <c r="N18" s="447">
        <v>0</v>
      </c>
      <c r="O18" s="447">
        <v>0</v>
      </c>
      <c r="P18" s="447">
        <v>0</v>
      </c>
      <c r="Q18" s="447">
        <v>1</v>
      </c>
      <c r="R18" s="447">
        <v>1</v>
      </c>
      <c r="S18" s="447">
        <v>0</v>
      </c>
      <c r="T18" s="447">
        <v>0</v>
      </c>
      <c r="U18" s="447">
        <v>1</v>
      </c>
      <c r="V18" s="447">
        <v>0</v>
      </c>
      <c r="W18" s="447">
        <v>2</v>
      </c>
      <c r="X18" s="447">
        <v>0</v>
      </c>
      <c r="Y18" s="447"/>
    </row>
    <row r="19" spans="1:25" s="26" customFormat="1" ht="12.75">
      <c r="A19" s="564"/>
      <c r="B19" s="69" t="s">
        <v>45</v>
      </c>
      <c r="C19" s="448">
        <v>4</v>
      </c>
      <c r="D19" s="448">
        <v>0</v>
      </c>
      <c r="E19" s="448">
        <v>0</v>
      </c>
      <c r="F19" s="448">
        <v>0</v>
      </c>
      <c r="G19" s="448">
        <v>0</v>
      </c>
      <c r="H19" s="448">
        <v>0</v>
      </c>
      <c r="I19" s="448">
        <v>0</v>
      </c>
      <c r="J19" s="448">
        <v>0</v>
      </c>
      <c r="K19" s="448">
        <v>0</v>
      </c>
      <c r="L19" s="448">
        <v>0</v>
      </c>
      <c r="M19" s="448">
        <v>0</v>
      </c>
      <c r="N19" s="448">
        <v>0</v>
      </c>
      <c r="O19" s="448">
        <v>0</v>
      </c>
      <c r="P19" s="448">
        <v>0</v>
      </c>
      <c r="Q19" s="448">
        <v>1</v>
      </c>
      <c r="R19" s="448">
        <v>1</v>
      </c>
      <c r="S19" s="448">
        <v>0</v>
      </c>
      <c r="T19" s="448">
        <v>0</v>
      </c>
      <c r="U19" s="448">
        <v>1</v>
      </c>
      <c r="V19" s="448">
        <v>0</v>
      </c>
      <c r="W19" s="448">
        <v>1</v>
      </c>
      <c r="X19" s="448">
        <v>0</v>
      </c>
      <c r="Y19" s="448"/>
    </row>
    <row r="20" spans="1:25" s="26" customFormat="1" ht="12.75">
      <c r="A20" s="565"/>
      <c r="B20" s="71" t="s">
        <v>46</v>
      </c>
      <c r="C20" s="449">
        <v>1</v>
      </c>
      <c r="D20" s="449">
        <v>0</v>
      </c>
      <c r="E20" s="449">
        <v>0</v>
      </c>
      <c r="F20" s="449">
        <v>0</v>
      </c>
      <c r="G20" s="449">
        <v>0</v>
      </c>
      <c r="H20" s="449">
        <v>0</v>
      </c>
      <c r="I20" s="449">
        <v>0</v>
      </c>
      <c r="J20" s="449">
        <v>0</v>
      </c>
      <c r="K20" s="449">
        <v>0</v>
      </c>
      <c r="L20" s="449">
        <v>0</v>
      </c>
      <c r="M20" s="449">
        <v>0</v>
      </c>
      <c r="N20" s="449">
        <v>0</v>
      </c>
      <c r="O20" s="449">
        <v>0</v>
      </c>
      <c r="P20" s="449">
        <v>0</v>
      </c>
      <c r="Q20" s="449">
        <v>0</v>
      </c>
      <c r="R20" s="449">
        <v>0</v>
      </c>
      <c r="S20" s="449">
        <v>0</v>
      </c>
      <c r="T20" s="449">
        <v>0</v>
      </c>
      <c r="U20" s="449">
        <v>0</v>
      </c>
      <c r="V20" s="449">
        <v>0</v>
      </c>
      <c r="W20" s="449">
        <v>1</v>
      </c>
      <c r="X20" s="449">
        <v>0</v>
      </c>
      <c r="Y20" s="449"/>
    </row>
    <row r="21" spans="1:25" s="26" customFormat="1" ht="12.75">
      <c r="A21" s="563" t="s">
        <v>79</v>
      </c>
      <c r="B21" s="75" t="s">
        <v>2</v>
      </c>
      <c r="C21" s="447">
        <v>5</v>
      </c>
      <c r="D21" s="447">
        <v>0</v>
      </c>
      <c r="E21" s="447">
        <v>0</v>
      </c>
      <c r="F21" s="447">
        <v>0</v>
      </c>
      <c r="G21" s="447">
        <v>0</v>
      </c>
      <c r="H21" s="447">
        <v>0</v>
      </c>
      <c r="I21" s="447">
        <v>0</v>
      </c>
      <c r="J21" s="447">
        <v>0</v>
      </c>
      <c r="K21" s="447">
        <v>0</v>
      </c>
      <c r="L21" s="447">
        <v>0</v>
      </c>
      <c r="M21" s="447">
        <v>0</v>
      </c>
      <c r="N21" s="447">
        <v>0</v>
      </c>
      <c r="O21" s="447">
        <v>0</v>
      </c>
      <c r="P21" s="447">
        <v>0</v>
      </c>
      <c r="Q21" s="447">
        <v>0</v>
      </c>
      <c r="R21" s="447">
        <v>0</v>
      </c>
      <c r="S21" s="447">
        <v>0</v>
      </c>
      <c r="T21" s="447">
        <v>2</v>
      </c>
      <c r="U21" s="447">
        <v>2</v>
      </c>
      <c r="V21" s="447">
        <v>0</v>
      </c>
      <c r="W21" s="447">
        <v>1</v>
      </c>
      <c r="X21" s="447">
        <v>0</v>
      </c>
      <c r="Y21" s="447"/>
    </row>
    <row r="22" spans="1:25" s="26" customFormat="1" ht="12.75">
      <c r="A22" s="564"/>
      <c r="B22" s="69" t="s">
        <v>45</v>
      </c>
      <c r="C22" s="448">
        <v>2</v>
      </c>
      <c r="D22" s="448">
        <v>0</v>
      </c>
      <c r="E22" s="448">
        <v>0</v>
      </c>
      <c r="F22" s="448">
        <v>0</v>
      </c>
      <c r="G22" s="448">
        <v>0</v>
      </c>
      <c r="H22" s="448">
        <v>0</v>
      </c>
      <c r="I22" s="448">
        <v>0</v>
      </c>
      <c r="J22" s="448">
        <v>0</v>
      </c>
      <c r="K22" s="448">
        <v>0</v>
      </c>
      <c r="L22" s="448">
        <v>0</v>
      </c>
      <c r="M22" s="448">
        <v>0</v>
      </c>
      <c r="N22" s="448">
        <v>0</v>
      </c>
      <c r="O22" s="448">
        <v>0</v>
      </c>
      <c r="P22" s="448">
        <v>0</v>
      </c>
      <c r="Q22" s="448">
        <v>0</v>
      </c>
      <c r="R22" s="448">
        <v>0</v>
      </c>
      <c r="S22" s="448">
        <v>0</v>
      </c>
      <c r="T22" s="448">
        <v>2</v>
      </c>
      <c r="U22" s="448">
        <v>0</v>
      </c>
      <c r="V22" s="448">
        <v>0</v>
      </c>
      <c r="W22" s="448">
        <v>0</v>
      </c>
      <c r="X22" s="448">
        <v>0</v>
      </c>
      <c r="Y22" s="448"/>
    </row>
    <row r="23" spans="1:25" s="26" customFormat="1" ht="12.75">
      <c r="A23" s="565"/>
      <c r="B23" s="71" t="s">
        <v>46</v>
      </c>
      <c r="C23" s="449">
        <v>3</v>
      </c>
      <c r="D23" s="449">
        <v>0</v>
      </c>
      <c r="E23" s="449">
        <v>0</v>
      </c>
      <c r="F23" s="449">
        <v>0</v>
      </c>
      <c r="G23" s="449">
        <v>0</v>
      </c>
      <c r="H23" s="449">
        <v>0</v>
      </c>
      <c r="I23" s="449">
        <v>0</v>
      </c>
      <c r="J23" s="449">
        <v>0</v>
      </c>
      <c r="K23" s="449">
        <v>0</v>
      </c>
      <c r="L23" s="449">
        <v>0</v>
      </c>
      <c r="M23" s="449">
        <v>0</v>
      </c>
      <c r="N23" s="449">
        <v>0</v>
      </c>
      <c r="O23" s="449">
        <v>0</v>
      </c>
      <c r="P23" s="449">
        <v>0</v>
      </c>
      <c r="Q23" s="449">
        <v>0</v>
      </c>
      <c r="R23" s="449">
        <v>0</v>
      </c>
      <c r="S23" s="449">
        <v>0</v>
      </c>
      <c r="T23" s="449">
        <v>0</v>
      </c>
      <c r="U23" s="449">
        <v>2</v>
      </c>
      <c r="V23" s="449">
        <v>0</v>
      </c>
      <c r="W23" s="449">
        <v>1</v>
      </c>
      <c r="X23" s="449">
        <v>0</v>
      </c>
      <c r="Y23" s="449"/>
    </row>
    <row r="24" spans="1:25" s="26" customFormat="1" ht="12.75">
      <c r="A24" s="563" t="s">
        <v>80</v>
      </c>
      <c r="B24" s="75" t="s">
        <v>2</v>
      </c>
      <c r="C24" s="447">
        <v>6</v>
      </c>
      <c r="D24" s="447">
        <v>0</v>
      </c>
      <c r="E24" s="447">
        <v>0</v>
      </c>
      <c r="F24" s="447">
        <v>0</v>
      </c>
      <c r="G24" s="447">
        <v>0</v>
      </c>
      <c r="H24" s="447">
        <v>0</v>
      </c>
      <c r="I24" s="447">
        <v>0</v>
      </c>
      <c r="J24" s="447">
        <v>0</v>
      </c>
      <c r="K24" s="447">
        <v>0</v>
      </c>
      <c r="L24" s="447">
        <v>0</v>
      </c>
      <c r="M24" s="447">
        <v>0</v>
      </c>
      <c r="N24" s="447">
        <v>0</v>
      </c>
      <c r="O24" s="447">
        <v>0</v>
      </c>
      <c r="P24" s="447">
        <v>0</v>
      </c>
      <c r="Q24" s="447">
        <v>0</v>
      </c>
      <c r="R24" s="447">
        <v>0</v>
      </c>
      <c r="S24" s="447">
        <v>0</v>
      </c>
      <c r="T24" s="447">
        <v>0</v>
      </c>
      <c r="U24" s="447">
        <v>2</v>
      </c>
      <c r="V24" s="447">
        <v>1</v>
      </c>
      <c r="W24" s="447">
        <v>3</v>
      </c>
      <c r="X24" s="447">
        <v>0</v>
      </c>
      <c r="Y24" s="447"/>
    </row>
    <row r="25" spans="1:25" s="26" customFormat="1" ht="12.75">
      <c r="A25" s="564"/>
      <c r="B25" s="69" t="s">
        <v>45</v>
      </c>
      <c r="C25" s="448">
        <v>1</v>
      </c>
      <c r="D25" s="448">
        <v>0</v>
      </c>
      <c r="E25" s="448">
        <v>0</v>
      </c>
      <c r="F25" s="448">
        <v>0</v>
      </c>
      <c r="G25" s="448">
        <v>0</v>
      </c>
      <c r="H25" s="448">
        <v>0</v>
      </c>
      <c r="I25" s="448">
        <v>0</v>
      </c>
      <c r="J25" s="448">
        <v>0</v>
      </c>
      <c r="K25" s="448">
        <v>0</v>
      </c>
      <c r="L25" s="448">
        <v>0</v>
      </c>
      <c r="M25" s="448">
        <v>0</v>
      </c>
      <c r="N25" s="448">
        <v>0</v>
      </c>
      <c r="O25" s="448">
        <v>0</v>
      </c>
      <c r="P25" s="448">
        <v>0</v>
      </c>
      <c r="Q25" s="448">
        <v>0</v>
      </c>
      <c r="R25" s="448">
        <v>0</v>
      </c>
      <c r="S25" s="448">
        <v>0</v>
      </c>
      <c r="T25" s="448">
        <v>0</v>
      </c>
      <c r="U25" s="448">
        <v>1</v>
      </c>
      <c r="V25" s="448">
        <v>0</v>
      </c>
      <c r="W25" s="448">
        <v>0</v>
      </c>
      <c r="X25" s="448">
        <v>0</v>
      </c>
      <c r="Y25" s="448"/>
    </row>
    <row r="26" spans="1:25" s="26" customFormat="1" ht="12.75">
      <c r="A26" s="565"/>
      <c r="B26" s="71" t="s">
        <v>46</v>
      </c>
      <c r="C26" s="449">
        <v>5</v>
      </c>
      <c r="D26" s="449">
        <v>0</v>
      </c>
      <c r="E26" s="449">
        <v>0</v>
      </c>
      <c r="F26" s="449">
        <v>0</v>
      </c>
      <c r="G26" s="449">
        <v>0</v>
      </c>
      <c r="H26" s="449">
        <v>0</v>
      </c>
      <c r="I26" s="449">
        <v>0</v>
      </c>
      <c r="J26" s="449">
        <v>0</v>
      </c>
      <c r="K26" s="449">
        <v>0</v>
      </c>
      <c r="L26" s="449">
        <v>0</v>
      </c>
      <c r="M26" s="449">
        <v>0</v>
      </c>
      <c r="N26" s="449">
        <v>0</v>
      </c>
      <c r="O26" s="449">
        <v>0</v>
      </c>
      <c r="P26" s="449">
        <v>0</v>
      </c>
      <c r="Q26" s="449">
        <v>0</v>
      </c>
      <c r="R26" s="449">
        <v>0</v>
      </c>
      <c r="S26" s="449">
        <v>0</v>
      </c>
      <c r="T26" s="449">
        <v>0</v>
      </c>
      <c r="U26" s="449">
        <v>1</v>
      </c>
      <c r="V26" s="449">
        <v>1</v>
      </c>
      <c r="W26" s="449">
        <v>3</v>
      </c>
      <c r="X26" s="449">
        <v>0</v>
      </c>
      <c r="Y26" s="449"/>
    </row>
    <row r="27" spans="1:25" s="26" customFormat="1" ht="12.75">
      <c r="A27" s="563" t="s">
        <v>81</v>
      </c>
      <c r="B27" s="75" t="s">
        <v>2</v>
      </c>
      <c r="C27" s="447">
        <v>8</v>
      </c>
      <c r="D27" s="447">
        <v>0</v>
      </c>
      <c r="E27" s="447">
        <v>0</v>
      </c>
      <c r="F27" s="447">
        <v>0</v>
      </c>
      <c r="G27" s="447">
        <v>0</v>
      </c>
      <c r="H27" s="447">
        <v>0</v>
      </c>
      <c r="I27" s="447">
        <v>0</v>
      </c>
      <c r="J27" s="447">
        <v>0</v>
      </c>
      <c r="K27" s="447">
        <v>0</v>
      </c>
      <c r="L27" s="447">
        <v>0</v>
      </c>
      <c r="M27" s="447">
        <v>0</v>
      </c>
      <c r="N27" s="447">
        <v>0</v>
      </c>
      <c r="O27" s="447">
        <v>0</v>
      </c>
      <c r="P27" s="447">
        <v>0</v>
      </c>
      <c r="Q27" s="447">
        <v>0</v>
      </c>
      <c r="R27" s="447">
        <v>1</v>
      </c>
      <c r="S27" s="447">
        <v>0</v>
      </c>
      <c r="T27" s="447">
        <v>1</v>
      </c>
      <c r="U27" s="447">
        <v>4</v>
      </c>
      <c r="V27" s="447">
        <v>1</v>
      </c>
      <c r="W27" s="447">
        <v>1</v>
      </c>
      <c r="X27" s="447">
        <v>0</v>
      </c>
      <c r="Y27" s="447"/>
    </row>
    <row r="28" spans="1:25" s="26" customFormat="1" ht="12.75">
      <c r="A28" s="564"/>
      <c r="B28" s="69" t="s">
        <v>45</v>
      </c>
      <c r="C28" s="448">
        <v>2</v>
      </c>
      <c r="D28" s="448">
        <v>0</v>
      </c>
      <c r="E28" s="448">
        <v>0</v>
      </c>
      <c r="F28" s="448">
        <v>0</v>
      </c>
      <c r="G28" s="448">
        <v>0</v>
      </c>
      <c r="H28" s="448">
        <v>0</v>
      </c>
      <c r="I28" s="448">
        <v>0</v>
      </c>
      <c r="J28" s="448">
        <v>0</v>
      </c>
      <c r="K28" s="448">
        <v>0</v>
      </c>
      <c r="L28" s="448">
        <v>0</v>
      </c>
      <c r="M28" s="448">
        <v>0</v>
      </c>
      <c r="N28" s="448">
        <v>0</v>
      </c>
      <c r="O28" s="448">
        <v>0</v>
      </c>
      <c r="P28" s="448">
        <v>0</v>
      </c>
      <c r="Q28" s="448">
        <v>0</v>
      </c>
      <c r="R28" s="448">
        <v>0</v>
      </c>
      <c r="S28" s="448">
        <v>0</v>
      </c>
      <c r="T28" s="448">
        <v>0</v>
      </c>
      <c r="U28" s="448">
        <v>2</v>
      </c>
      <c r="V28" s="448">
        <v>0</v>
      </c>
      <c r="W28" s="448">
        <v>0</v>
      </c>
      <c r="X28" s="448">
        <v>0</v>
      </c>
      <c r="Y28" s="448"/>
    </row>
    <row r="29" spans="1:25" s="26" customFormat="1" ht="12.75">
      <c r="A29" s="565"/>
      <c r="B29" s="71" t="s">
        <v>46</v>
      </c>
      <c r="C29" s="449">
        <v>6</v>
      </c>
      <c r="D29" s="449">
        <v>0</v>
      </c>
      <c r="E29" s="449">
        <v>0</v>
      </c>
      <c r="F29" s="449">
        <v>0</v>
      </c>
      <c r="G29" s="449">
        <v>0</v>
      </c>
      <c r="H29" s="449">
        <v>0</v>
      </c>
      <c r="I29" s="449">
        <v>0</v>
      </c>
      <c r="J29" s="449">
        <v>0</v>
      </c>
      <c r="K29" s="449">
        <v>0</v>
      </c>
      <c r="L29" s="449">
        <v>0</v>
      </c>
      <c r="M29" s="449">
        <v>0</v>
      </c>
      <c r="N29" s="449">
        <v>0</v>
      </c>
      <c r="O29" s="449">
        <v>0</v>
      </c>
      <c r="P29" s="449">
        <v>0</v>
      </c>
      <c r="Q29" s="449">
        <v>0</v>
      </c>
      <c r="R29" s="449">
        <v>1</v>
      </c>
      <c r="S29" s="449">
        <v>0</v>
      </c>
      <c r="T29" s="449">
        <v>1</v>
      </c>
      <c r="U29" s="449">
        <v>2</v>
      </c>
      <c r="V29" s="449">
        <v>1</v>
      </c>
      <c r="W29" s="449">
        <v>1</v>
      </c>
      <c r="X29" s="449">
        <v>0</v>
      </c>
      <c r="Y29" s="449"/>
    </row>
    <row r="30" spans="1:25" s="26" customFormat="1" ht="12.75">
      <c r="A30" s="563" t="s">
        <v>82</v>
      </c>
      <c r="B30" s="75" t="s">
        <v>2</v>
      </c>
      <c r="C30" s="447">
        <v>10</v>
      </c>
      <c r="D30" s="447">
        <v>0</v>
      </c>
      <c r="E30" s="447">
        <v>0</v>
      </c>
      <c r="F30" s="447">
        <v>0</v>
      </c>
      <c r="G30" s="447">
        <v>0</v>
      </c>
      <c r="H30" s="447">
        <v>0</v>
      </c>
      <c r="I30" s="447">
        <v>0</v>
      </c>
      <c r="J30" s="447">
        <v>0</v>
      </c>
      <c r="K30" s="447">
        <v>0</v>
      </c>
      <c r="L30" s="447">
        <v>0</v>
      </c>
      <c r="M30" s="447">
        <v>0</v>
      </c>
      <c r="N30" s="447">
        <v>1</v>
      </c>
      <c r="O30" s="447">
        <v>0</v>
      </c>
      <c r="P30" s="447">
        <v>0</v>
      </c>
      <c r="Q30" s="447">
        <v>0</v>
      </c>
      <c r="R30" s="447">
        <v>0</v>
      </c>
      <c r="S30" s="447">
        <v>2</v>
      </c>
      <c r="T30" s="447">
        <v>1</v>
      </c>
      <c r="U30" s="447">
        <v>1</v>
      </c>
      <c r="V30" s="447">
        <v>1</v>
      </c>
      <c r="W30" s="447">
        <v>3</v>
      </c>
      <c r="X30" s="447">
        <v>1</v>
      </c>
      <c r="Y30" s="447"/>
    </row>
    <row r="31" spans="1:25" s="26" customFormat="1" ht="12.75">
      <c r="A31" s="564"/>
      <c r="B31" s="69" t="s">
        <v>45</v>
      </c>
      <c r="C31" s="448">
        <v>7</v>
      </c>
      <c r="D31" s="448">
        <v>0</v>
      </c>
      <c r="E31" s="448">
        <v>0</v>
      </c>
      <c r="F31" s="448">
        <v>0</v>
      </c>
      <c r="G31" s="448">
        <v>0</v>
      </c>
      <c r="H31" s="448">
        <v>0</v>
      </c>
      <c r="I31" s="448">
        <v>0</v>
      </c>
      <c r="J31" s="448">
        <v>0</v>
      </c>
      <c r="K31" s="448">
        <v>0</v>
      </c>
      <c r="L31" s="448">
        <v>0</v>
      </c>
      <c r="M31" s="448">
        <v>0</v>
      </c>
      <c r="N31" s="448">
        <v>1</v>
      </c>
      <c r="O31" s="448">
        <v>0</v>
      </c>
      <c r="P31" s="448">
        <v>0</v>
      </c>
      <c r="Q31" s="448">
        <v>0</v>
      </c>
      <c r="R31" s="448">
        <v>0</v>
      </c>
      <c r="S31" s="448">
        <v>2</v>
      </c>
      <c r="T31" s="448">
        <v>0</v>
      </c>
      <c r="U31" s="448">
        <v>1</v>
      </c>
      <c r="V31" s="448">
        <v>1</v>
      </c>
      <c r="W31" s="448">
        <v>2</v>
      </c>
      <c r="X31" s="448">
        <v>0</v>
      </c>
      <c r="Y31" s="448"/>
    </row>
    <row r="32" spans="1:25" s="26" customFormat="1" ht="12.75">
      <c r="A32" s="565"/>
      <c r="B32" s="71" t="s">
        <v>46</v>
      </c>
      <c r="C32" s="449">
        <v>3</v>
      </c>
      <c r="D32" s="449">
        <v>0</v>
      </c>
      <c r="E32" s="449">
        <v>0</v>
      </c>
      <c r="F32" s="449">
        <v>0</v>
      </c>
      <c r="G32" s="449">
        <v>0</v>
      </c>
      <c r="H32" s="449">
        <v>0</v>
      </c>
      <c r="I32" s="449">
        <v>0</v>
      </c>
      <c r="J32" s="449">
        <v>0</v>
      </c>
      <c r="K32" s="449">
        <v>0</v>
      </c>
      <c r="L32" s="449">
        <v>0</v>
      </c>
      <c r="M32" s="449">
        <v>0</v>
      </c>
      <c r="N32" s="449">
        <v>0</v>
      </c>
      <c r="O32" s="449">
        <v>0</v>
      </c>
      <c r="P32" s="449">
        <v>0</v>
      </c>
      <c r="Q32" s="449">
        <v>0</v>
      </c>
      <c r="R32" s="449">
        <v>0</v>
      </c>
      <c r="S32" s="449">
        <v>0</v>
      </c>
      <c r="T32" s="449">
        <v>1</v>
      </c>
      <c r="U32" s="449">
        <v>0</v>
      </c>
      <c r="V32" s="449">
        <v>0</v>
      </c>
      <c r="W32" s="449">
        <v>1</v>
      </c>
      <c r="X32" s="449">
        <v>1</v>
      </c>
      <c r="Y32" s="449"/>
    </row>
    <row r="33" spans="1:25" s="26" customFormat="1" ht="12.75">
      <c r="A33" s="563" t="s">
        <v>83</v>
      </c>
      <c r="B33" s="75" t="s">
        <v>2</v>
      </c>
      <c r="C33" s="447">
        <v>16</v>
      </c>
      <c r="D33" s="447">
        <v>0</v>
      </c>
      <c r="E33" s="447">
        <v>0</v>
      </c>
      <c r="F33" s="447">
        <v>0</v>
      </c>
      <c r="G33" s="447">
        <v>0</v>
      </c>
      <c r="H33" s="447">
        <v>0</v>
      </c>
      <c r="I33" s="447">
        <v>0</v>
      </c>
      <c r="J33" s="447">
        <v>0</v>
      </c>
      <c r="K33" s="447">
        <v>0</v>
      </c>
      <c r="L33" s="447">
        <v>0</v>
      </c>
      <c r="M33" s="447">
        <v>0</v>
      </c>
      <c r="N33" s="447">
        <v>1</v>
      </c>
      <c r="O33" s="447">
        <v>0</v>
      </c>
      <c r="P33" s="447">
        <v>0</v>
      </c>
      <c r="Q33" s="447">
        <v>1</v>
      </c>
      <c r="R33" s="447">
        <v>0</v>
      </c>
      <c r="S33" s="447">
        <v>0</v>
      </c>
      <c r="T33" s="447">
        <v>6</v>
      </c>
      <c r="U33" s="447">
        <v>4</v>
      </c>
      <c r="V33" s="447">
        <v>1</v>
      </c>
      <c r="W33" s="447">
        <v>3</v>
      </c>
      <c r="X33" s="447">
        <v>0</v>
      </c>
      <c r="Y33" s="447"/>
    </row>
    <row r="34" spans="1:25" s="26" customFormat="1" ht="12.75">
      <c r="A34" s="564"/>
      <c r="B34" s="69" t="s">
        <v>45</v>
      </c>
      <c r="C34" s="448">
        <v>7</v>
      </c>
      <c r="D34" s="448">
        <v>0</v>
      </c>
      <c r="E34" s="448">
        <v>0</v>
      </c>
      <c r="F34" s="448">
        <v>0</v>
      </c>
      <c r="G34" s="448">
        <v>0</v>
      </c>
      <c r="H34" s="448">
        <v>0</v>
      </c>
      <c r="I34" s="448">
        <v>0</v>
      </c>
      <c r="J34" s="448">
        <v>0</v>
      </c>
      <c r="K34" s="448">
        <v>0</v>
      </c>
      <c r="L34" s="448">
        <v>0</v>
      </c>
      <c r="M34" s="448">
        <v>0</v>
      </c>
      <c r="N34" s="448">
        <v>1</v>
      </c>
      <c r="O34" s="448">
        <v>0</v>
      </c>
      <c r="P34" s="448">
        <v>0</v>
      </c>
      <c r="Q34" s="448">
        <v>0</v>
      </c>
      <c r="R34" s="448">
        <v>0</v>
      </c>
      <c r="S34" s="448">
        <v>0</v>
      </c>
      <c r="T34" s="448">
        <v>3</v>
      </c>
      <c r="U34" s="448">
        <v>1</v>
      </c>
      <c r="V34" s="448">
        <v>1</v>
      </c>
      <c r="W34" s="448">
        <v>1</v>
      </c>
      <c r="X34" s="448">
        <v>0</v>
      </c>
      <c r="Y34" s="448"/>
    </row>
    <row r="35" spans="1:25" s="26" customFormat="1" ht="12.75">
      <c r="A35" s="565"/>
      <c r="B35" s="71" t="s">
        <v>46</v>
      </c>
      <c r="C35" s="449">
        <v>9</v>
      </c>
      <c r="D35" s="449">
        <v>0</v>
      </c>
      <c r="E35" s="449">
        <v>0</v>
      </c>
      <c r="F35" s="449">
        <v>0</v>
      </c>
      <c r="G35" s="449">
        <v>0</v>
      </c>
      <c r="H35" s="449">
        <v>0</v>
      </c>
      <c r="I35" s="449">
        <v>0</v>
      </c>
      <c r="J35" s="449">
        <v>0</v>
      </c>
      <c r="K35" s="449">
        <v>0</v>
      </c>
      <c r="L35" s="449">
        <v>0</v>
      </c>
      <c r="M35" s="449">
        <v>0</v>
      </c>
      <c r="N35" s="449">
        <v>0</v>
      </c>
      <c r="O35" s="449">
        <v>0</v>
      </c>
      <c r="P35" s="449">
        <v>0</v>
      </c>
      <c r="Q35" s="449">
        <v>1</v>
      </c>
      <c r="R35" s="449">
        <v>0</v>
      </c>
      <c r="S35" s="449">
        <v>0</v>
      </c>
      <c r="T35" s="449">
        <v>3</v>
      </c>
      <c r="U35" s="449">
        <v>3</v>
      </c>
      <c r="V35" s="449">
        <v>0</v>
      </c>
      <c r="W35" s="449">
        <v>2</v>
      </c>
      <c r="X35" s="449">
        <v>0</v>
      </c>
      <c r="Y35" s="449"/>
    </row>
    <row r="36" spans="1:25" s="26" customFormat="1" ht="12.75">
      <c r="A36" s="563" t="s">
        <v>84</v>
      </c>
      <c r="B36" s="75" t="s">
        <v>2</v>
      </c>
      <c r="C36" s="447">
        <v>3</v>
      </c>
      <c r="D36" s="447">
        <v>0</v>
      </c>
      <c r="E36" s="447">
        <v>0</v>
      </c>
      <c r="F36" s="447">
        <v>0</v>
      </c>
      <c r="G36" s="447">
        <v>0</v>
      </c>
      <c r="H36" s="447">
        <v>0</v>
      </c>
      <c r="I36" s="447">
        <v>0</v>
      </c>
      <c r="J36" s="447">
        <v>0</v>
      </c>
      <c r="K36" s="447">
        <v>0</v>
      </c>
      <c r="L36" s="447">
        <v>0</v>
      </c>
      <c r="M36" s="447">
        <v>0</v>
      </c>
      <c r="N36" s="447">
        <v>0</v>
      </c>
      <c r="O36" s="447">
        <v>0</v>
      </c>
      <c r="P36" s="447">
        <v>0</v>
      </c>
      <c r="Q36" s="447">
        <v>0</v>
      </c>
      <c r="R36" s="447">
        <v>0</v>
      </c>
      <c r="S36" s="447">
        <v>0</v>
      </c>
      <c r="T36" s="447">
        <v>2</v>
      </c>
      <c r="U36" s="447">
        <v>0</v>
      </c>
      <c r="V36" s="447">
        <v>1</v>
      </c>
      <c r="W36" s="447">
        <v>0</v>
      </c>
      <c r="X36" s="447">
        <v>0</v>
      </c>
      <c r="Y36" s="447"/>
    </row>
    <row r="37" spans="1:25" s="26" customFormat="1" ht="12.75">
      <c r="A37" s="564"/>
      <c r="B37" s="69" t="s">
        <v>45</v>
      </c>
      <c r="C37" s="448">
        <v>2</v>
      </c>
      <c r="D37" s="448">
        <v>0</v>
      </c>
      <c r="E37" s="448">
        <v>0</v>
      </c>
      <c r="F37" s="448">
        <v>0</v>
      </c>
      <c r="G37" s="448">
        <v>0</v>
      </c>
      <c r="H37" s="448">
        <v>0</v>
      </c>
      <c r="I37" s="448">
        <v>0</v>
      </c>
      <c r="J37" s="448">
        <v>0</v>
      </c>
      <c r="K37" s="448">
        <v>0</v>
      </c>
      <c r="L37" s="448">
        <v>0</v>
      </c>
      <c r="M37" s="448">
        <v>0</v>
      </c>
      <c r="N37" s="448">
        <v>0</v>
      </c>
      <c r="O37" s="448">
        <v>0</v>
      </c>
      <c r="P37" s="448">
        <v>0</v>
      </c>
      <c r="Q37" s="448">
        <v>0</v>
      </c>
      <c r="R37" s="448">
        <v>0</v>
      </c>
      <c r="S37" s="448">
        <v>0</v>
      </c>
      <c r="T37" s="448">
        <v>2</v>
      </c>
      <c r="U37" s="448">
        <v>0</v>
      </c>
      <c r="V37" s="448">
        <v>0</v>
      </c>
      <c r="W37" s="448">
        <v>0</v>
      </c>
      <c r="X37" s="448">
        <v>0</v>
      </c>
      <c r="Y37" s="448"/>
    </row>
    <row r="38" spans="1:25" s="26" customFormat="1" ht="12.75">
      <c r="A38" s="565"/>
      <c r="B38" s="71" t="s">
        <v>46</v>
      </c>
      <c r="C38" s="449">
        <v>1</v>
      </c>
      <c r="D38" s="449">
        <v>0</v>
      </c>
      <c r="E38" s="449">
        <v>0</v>
      </c>
      <c r="F38" s="449">
        <v>0</v>
      </c>
      <c r="G38" s="449">
        <v>0</v>
      </c>
      <c r="H38" s="449">
        <v>0</v>
      </c>
      <c r="I38" s="449">
        <v>0</v>
      </c>
      <c r="J38" s="449">
        <v>0</v>
      </c>
      <c r="K38" s="449">
        <v>0</v>
      </c>
      <c r="L38" s="449">
        <v>0</v>
      </c>
      <c r="M38" s="449">
        <v>0</v>
      </c>
      <c r="N38" s="449">
        <v>0</v>
      </c>
      <c r="O38" s="449">
        <v>0</v>
      </c>
      <c r="P38" s="449">
        <v>0</v>
      </c>
      <c r="Q38" s="449">
        <v>0</v>
      </c>
      <c r="R38" s="449">
        <v>0</v>
      </c>
      <c r="S38" s="449">
        <v>0</v>
      </c>
      <c r="T38" s="449">
        <v>0</v>
      </c>
      <c r="U38" s="449">
        <v>0</v>
      </c>
      <c r="V38" s="449">
        <v>1</v>
      </c>
      <c r="W38" s="449">
        <v>0</v>
      </c>
      <c r="X38" s="449">
        <v>0</v>
      </c>
      <c r="Y38" s="449"/>
    </row>
    <row r="39" spans="1:25" s="26" customFormat="1" ht="12.75">
      <c r="A39" s="563" t="s">
        <v>85</v>
      </c>
      <c r="B39" s="75" t="s">
        <v>2</v>
      </c>
      <c r="C39" s="447">
        <v>2</v>
      </c>
      <c r="D39" s="447">
        <v>0</v>
      </c>
      <c r="E39" s="447">
        <v>0</v>
      </c>
      <c r="F39" s="447">
        <v>0</v>
      </c>
      <c r="G39" s="447">
        <v>0</v>
      </c>
      <c r="H39" s="447">
        <v>0</v>
      </c>
      <c r="I39" s="447">
        <v>0</v>
      </c>
      <c r="J39" s="447">
        <v>0</v>
      </c>
      <c r="K39" s="447">
        <v>0</v>
      </c>
      <c r="L39" s="447">
        <v>0</v>
      </c>
      <c r="M39" s="447">
        <v>0</v>
      </c>
      <c r="N39" s="447">
        <v>0</v>
      </c>
      <c r="O39" s="447">
        <v>0</v>
      </c>
      <c r="P39" s="447">
        <v>0</v>
      </c>
      <c r="Q39" s="447">
        <v>0</v>
      </c>
      <c r="R39" s="447">
        <v>0</v>
      </c>
      <c r="S39" s="447">
        <v>0</v>
      </c>
      <c r="T39" s="447">
        <v>1</v>
      </c>
      <c r="U39" s="447">
        <v>0</v>
      </c>
      <c r="V39" s="447">
        <v>1</v>
      </c>
      <c r="W39" s="447">
        <v>0</v>
      </c>
      <c r="X39" s="447">
        <v>0</v>
      </c>
      <c r="Y39" s="447"/>
    </row>
    <row r="40" spans="1:25" s="26" customFormat="1" ht="12.75">
      <c r="A40" s="564"/>
      <c r="B40" s="69" t="s">
        <v>45</v>
      </c>
      <c r="C40" s="448" t="s">
        <v>9</v>
      </c>
      <c r="D40" s="448">
        <v>0</v>
      </c>
      <c r="E40" s="448">
        <v>0</v>
      </c>
      <c r="F40" s="448">
        <v>0</v>
      </c>
      <c r="G40" s="448">
        <v>0</v>
      </c>
      <c r="H40" s="448">
        <v>0</v>
      </c>
      <c r="I40" s="448">
        <v>0</v>
      </c>
      <c r="J40" s="448">
        <v>0</v>
      </c>
      <c r="K40" s="448">
        <v>0</v>
      </c>
      <c r="L40" s="448">
        <v>0</v>
      </c>
      <c r="M40" s="448">
        <v>0</v>
      </c>
      <c r="N40" s="448">
        <v>0</v>
      </c>
      <c r="O40" s="448">
        <v>0</v>
      </c>
      <c r="P40" s="448">
        <v>0</v>
      </c>
      <c r="Q40" s="448">
        <v>0</v>
      </c>
      <c r="R40" s="448">
        <v>0</v>
      </c>
      <c r="S40" s="448">
        <v>0</v>
      </c>
      <c r="T40" s="448">
        <v>0</v>
      </c>
      <c r="U40" s="448">
        <v>0</v>
      </c>
      <c r="V40" s="448">
        <v>0</v>
      </c>
      <c r="W40" s="448">
        <v>0</v>
      </c>
      <c r="X40" s="448">
        <v>0</v>
      </c>
      <c r="Y40" s="448"/>
    </row>
    <row r="41" spans="1:25" s="26" customFormat="1" ht="12.75">
      <c r="A41" s="565"/>
      <c r="B41" s="71" t="s">
        <v>46</v>
      </c>
      <c r="C41" s="449">
        <v>2</v>
      </c>
      <c r="D41" s="449">
        <v>0</v>
      </c>
      <c r="E41" s="449">
        <v>0</v>
      </c>
      <c r="F41" s="449">
        <v>0</v>
      </c>
      <c r="G41" s="449">
        <v>0</v>
      </c>
      <c r="H41" s="449">
        <v>0</v>
      </c>
      <c r="I41" s="449">
        <v>0</v>
      </c>
      <c r="J41" s="449">
        <v>0</v>
      </c>
      <c r="K41" s="449">
        <v>0</v>
      </c>
      <c r="L41" s="449">
        <v>0</v>
      </c>
      <c r="M41" s="449">
        <v>0</v>
      </c>
      <c r="N41" s="449">
        <v>0</v>
      </c>
      <c r="O41" s="449">
        <v>0</v>
      </c>
      <c r="P41" s="449">
        <v>0</v>
      </c>
      <c r="Q41" s="449">
        <v>0</v>
      </c>
      <c r="R41" s="449">
        <v>0</v>
      </c>
      <c r="S41" s="449">
        <v>0</v>
      </c>
      <c r="T41" s="449">
        <v>1</v>
      </c>
      <c r="U41" s="449">
        <v>0</v>
      </c>
      <c r="V41" s="449">
        <v>1</v>
      </c>
      <c r="W41" s="449">
        <v>0</v>
      </c>
      <c r="X41" s="449">
        <v>0</v>
      </c>
      <c r="Y41" s="449"/>
    </row>
    <row r="42" spans="1:25" s="26" customFormat="1" ht="12.75">
      <c r="A42" s="563" t="s">
        <v>86</v>
      </c>
      <c r="B42" s="75" t="s">
        <v>2</v>
      </c>
      <c r="C42" s="447">
        <v>5</v>
      </c>
      <c r="D42" s="447">
        <v>0</v>
      </c>
      <c r="E42" s="447">
        <v>0</v>
      </c>
      <c r="F42" s="447">
        <v>0</v>
      </c>
      <c r="G42" s="447">
        <v>0</v>
      </c>
      <c r="H42" s="447">
        <v>0</v>
      </c>
      <c r="I42" s="447">
        <v>0</v>
      </c>
      <c r="J42" s="447">
        <v>0</v>
      </c>
      <c r="K42" s="447">
        <v>0</v>
      </c>
      <c r="L42" s="447">
        <v>0</v>
      </c>
      <c r="M42" s="447">
        <v>0</v>
      </c>
      <c r="N42" s="447">
        <v>0</v>
      </c>
      <c r="O42" s="447">
        <v>0</v>
      </c>
      <c r="P42" s="447">
        <v>0</v>
      </c>
      <c r="Q42" s="447">
        <v>0</v>
      </c>
      <c r="R42" s="447">
        <v>0</v>
      </c>
      <c r="S42" s="447">
        <v>1</v>
      </c>
      <c r="T42" s="447">
        <v>0</v>
      </c>
      <c r="U42" s="447">
        <v>2</v>
      </c>
      <c r="V42" s="447">
        <v>1</v>
      </c>
      <c r="W42" s="447">
        <v>1</v>
      </c>
      <c r="X42" s="447">
        <v>0</v>
      </c>
      <c r="Y42" s="447"/>
    </row>
    <row r="43" spans="1:25" s="26" customFormat="1" ht="12.75">
      <c r="A43" s="564"/>
      <c r="B43" s="69" t="s">
        <v>45</v>
      </c>
      <c r="C43" s="448">
        <v>1</v>
      </c>
      <c r="D43" s="448">
        <v>0</v>
      </c>
      <c r="E43" s="448">
        <v>0</v>
      </c>
      <c r="F43" s="448">
        <v>0</v>
      </c>
      <c r="G43" s="448">
        <v>0</v>
      </c>
      <c r="H43" s="448">
        <v>0</v>
      </c>
      <c r="I43" s="448">
        <v>0</v>
      </c>
      <c r="J43" s="448">
        <v>0</v>
      </c>
      <c r="K43" s="448">
        <v>0</v>
      </c>
      <c r="L43" s="448">
        <v>0</v>
      </c>
      <c r="M43" s="448">
        <v>0</v>
      </c>
      <c r="N43" s="448">
        <v>0</v>
      </c>
      <c r="O43" s="448">
        <v>0</v>
      </c>
      <c r="P43" s="448">
        <v>0</v>
      </c>
      <c r="Q43" s="448">
        <v>0</v>
      </c>
      <c r="R43" s="448">
        <v>0</v>
      </c>
      <c r="S43" s="448">
        <v>1</v>
      </c>
      <c r="T43" s="448">
        <v>0</v>
      </c>
      <c r="U43" s="448">
        <v>0</v>
      </c>
      <c r="V43" s="448">
        <v>0</v>
      </c>
      <c r="W43" s="448">
        <v>0</v>
      </c>
      <c r="X43" s="448">
        <v>0</v>
      </c>
      <c r="Y43" s="448"/>
    </row>
    <row r="44" spans="1:25" s="26" customFormat="1" ht="12.75">
      <c r="A44" s="565"/>
      <c r="B44" s="71" t="s">
        <v>46</v>
      </c>
      <c r="C44" s="449">
        <v>4</v>
      </c>
      <c r="D44" s="449">
        <v>0</v>
      </c>
      <c r="E44" s="449">
        <v>0</v>
      </c>
      <c r="F44" s="449">
        <v>0</v>
      </c>
      <c r="G44" s="449">
        <v>0</v>
      </c>
      <c r="H44" s="449">
        <v>0</v>
      </c>
      <c r="I44" s="449">
        <v>0</v>
      </c>
      <c r="J44" s="449">
        <v>0</v>
      </c>
      <c r="K44" s="449">
        <v>0</v>
      </c>
      <c r="L44" s="449">
        <v>0</v>
      </c>
      <c r="M44" s="449">
        <v>0</v>
      </c>
      <c r="N44" s="449">
        <v>0</v>
      </c>
      <c r="O44" s="449">
        <v>0</v>
      </c>
      <c r="P44" s="449">
        <v>0</v>
      </c>
      <c r="Q44" s="449">
        <v>0</v>
      </c>
      <c r="R44" s="449">
        <v>0</v>
      </c>
      <c r="S44" s="449">
        <v>0</v>
      </c>
      <c r="T44" s="449">
        <v>0</v>
      </c>
      <c r="U44" s="449">
        <v>2</v>
      </c>
      <c r="V44" s="449">
        <v>1</v>
      </c>
      <c r="W44" s="449">
        <v>1</v>
      </c>
      <c r="X44" s="449">
        <v>0</v>
      </c>
      <c r="Y44" s="449"/>
    </row>
    <row r="45" spans="1:25" s="26" customFormat="1" ht="12.75">
      <c r="A45" s="563" t="s">
        <v>87</v>
      </c>
      <c r="B45" s="75" t="s">
        <v>2</v>
      </c>
      <c r="C45" s="447">
        <v>10</v>
      </c>
      <c r="D45" s="447">
        <v>0</v>
      </c>
      <c r="E45" s="447">
        <v>0</v>
      </c>
      <c r="F45" s="447">
        <v>0</v>
      </c>
      <c r="G45" s="447">
        <v>0</v>
      </c>
      <c r="H45" s="447">
        <v>0</v>
      </c>
      <c r="I45" s="447">
        <v>0</v>
      </c>
      <c r="J45" s="447">
        <v>0</v>
      </c>
      <c r="K45" s="447">
        <v>0</v>
      </c>
      <c r="L45" s="447">
        <v>0</v>
      </c>
      <c r="M45" s="447">
        <v>0</v>
      </c>
      <c r="N45" s="447">
        <v>0</v>
      </c>
      <c r="O45" s="447">
        <v>0</v>
      </c>
      <c r="P45" s="447">
        <v>0</v>
      </c>
      <c r="Q45" s="447">
        <v>0</v>
      </c>
      <c r="R45" s="447">
        <v>0</v>
      </c>
      <c r="S45" s="447">
        <v>1</v>
      </c>
      <c r="T45" s="447">
        <v>2</v>
      </c>
      <c r="U45" s="447">
        <v>3</v>
      </c>
      <c r="V45" s="447">
        <v>2</v>
      </c>
      <c r="W45" s="447">
        <v>2</v>
      </c>
      <c r="X45" s="447">
        <v>0</v>
      </c>
      <c r="Y45" s="447"/>
    </row>
    <row r="46" spans="1:25" s="26" customFormat="1" ht="12.75">
      <c r="A46" s="564"/>
      <c r="B46" s="69" t="s">
        <v>45</v>
      </c>
      <c r="C46" s="448">
        <v>4</v>
      </c>
      <c r="D46" s="448">
        <v>0</v>
      </c>
      <c r="E46" s="448">
        <v>0</v>
      </c>
      <c r="F46" s="448">
        <v>0</v>
      </c>
      <c r="G46" s="448">
        <v>0</v>
      </c>
      <c r="H46" s="448">
        <v>0</v>
      </c>
      <c r="I46" s="448">
        <v>0</v>
      </c>
      <c r="J46" s="448">
        <v>0</v>
      </c>
      <c r="K46" s="448">
        <v>0</v>
      </c>
      <c r="L46" s="448">
        <v>0</v>
      </c>
      <c r="M46" s="448">
        <v>0</v>
      </c>
      <c r="N46" s="448">
        <v>0</v>
      </c>
      <c r="O46" s="448">
        <v>0</v>
      </c>
      <c r="P46" s="448">
        <v>0</v>
      </c>
      <c r="Q46" s="448">
        <v>0</v>
      </c>
      <c r="R46" s="448">
        <v>0</v>
      </c>
      <c r="S46" s="448">
        <v>1</v>
      </c>
      <c r="T46" s="448">
        <v>0</v>
      </c>
      <c r="U46" s="448">
        <v>3</v>
      </c>
      <c r="V46" s="448">
        <v>0</v>
      </c>
      <c r="W46" s="448">
        <v>0</v>
      </c>
      <c r="X46" s="448">
        <v>0</v>
      </c>
      <c r="Y46" s="448"/>
    </row>
    <row r="47" spans="1:25" s="26" customFormat="1" ht="12.75">
      <c r="A47" s="565"/>
      <c r="B47" s="71" t="s">
        <v>46</v>
      </c>
      <c r="C47" s="449">
        <v>6</v>
      </c>
      <c r="D47" s="449">
        <v>0</v>
      </c>
      <c r="E47" s="449">
        <v>0</v>
      </c>
      <c r="F47" s="449">
        <v>0</v>
      </c>
      <c r="G47" s="449">
        <v>0</v>
      </c>
      <c r="H47" s="449">
        <v>0</v>
      </c>
      <c r="I47" s="449">
        <v>0</v>
      </c>
      <c r="J47" s="449">
        <v>0</v>
      </c>
      <c r="K47" s="449">
        <v>0</v>
      </c>
      <c r="L47" s="449">
        <v>0</v>
      </c>
      <c r="M47" s="449">
        <v>0</v>
      </c>
      <c r="N47" s="449">
        <v>0</v>
      </c>
      <c r="O47" s="449">
        <v>0</v>
      </c>
      <c r="P47" s="449">
        <v>0</v>
      </c>
      <c r="Q47" s="449">
        <v>0</v>
      </c>
      <c r="R47" s="449">
        <v>0</v>
      </c>
      <c r="S47" s="449">
        <v>0</v>
      </c>
      <c r="T47" s="449">
        <v>2</v>
      </c>
      <c r="U47" s="449">
        <v>0</v>
      </c>
      <c r="V47" s="449">
        <v>2</v>
      </c>
      <c r="W47" s="449">
        <v>2</v>
      </c>
      <c r="X47" s="449">
        <v>0</v>
      </c>
      <c r="Y47" s="449"/>
    </row>
    <row r="48" spans="1:25" s="26" customFormat="1" ht="12.75">
      <c r="A48" s="563" t="s">
        <v>88</v>
      </c>
      <c r="B48" s="75" t="s">
        <v>2</v>
      </c>
      <c r="C48" s="447">
        <v>21</v>
      </c>
      <c r="D48" s="447">
        <v>0</v>
      </c>
      <c r="E48" s="447">
        <v>0</v>
      </c>
      <c r="F48" s="447">
        <v>0</v>
      </c>
      <c r="G48" s="447">
        <v>0</v>
      </c>
      <c r="H48" s="447">
        <v>0</v>
      </c>
      <c r="I48" s="447">
        <v>0</v>
      </c>
      <c r="J48" s="447">
        <v>0</v>
      </c>
      <c r="K48" s="447">
        <v>0</v>
      </c>
      <c r="L48" s="447">
        <v>0</v>
      </c>
      <c r="M48" s="447">
        <v>0</v>
      </c>
      <c r="N48" s="447">
        <v>0</v>
      </c>
      <c r="O48" s="447">
        <v>0</v>
      </c>
      <c r="P48" s="447">
        <v>3</v>
      </c>
      <c r="Q48" s="447">
        <v>0</v>
      </c>
      <c r="R48" s="447">
        <v>2</v>
      </c>
      <c r="S48" s="447">
        <v>2</v>
      </c>
      <c r="T48" s="447">
        <v>3</v>
      </c>
      <c r="U48" s="447">
        <v>4</v>
      </c>
      <c r="V48" s="447">
        <v>3</v>
      </c>
      <c r="W48" s="447">
        <v>4</v>
      </c>
      <c r="X48" s="447">
        <v>0</v>
      </c>
      <c r="Y48" s="447"/>
    </row>
    <row r="49" spans="1:25" s="26" customFormat="1" ht="12.75">
      <c r="A49" s="564"/>
      <c r="B49" s="69" t="s">
        <v>45</v>
      </c>
      <c r="C49" s="448">
        <v>8</v>
      </c>
      <c r="D49" s="448">
        <v>0</v>
      </c>
      <c r="E49" s="448">
        <v>0</v>
      </c>
      <c r="F49" s="448">
        <v>0</v>
      </c>
      <c r="G49" s="448">
        <v>0</v>
      </c>
      <c r="H49" s="448">
        <v>0</v>
      </c>
      <c r="I49" s="448">
        <v>0</v>
      </c>
      <c r="J49" s="448">
        <v>0</v>
      </c>
      <c r="K49" s="448">
        <v>0</v>
      </c>
      <c r="L49" s="448">
        <v>0</v>
      </c>
      <c r="M49" s="448">
        <v>0</v>
      </c>
      <c r="N49" s="448">
        <v>0</v>
      </c>
      <c r="O49" s="448">
        <v>0</v>
      </c>
      <c r="P49" s="448">
        <v>0</v>
      </c>
      <c r="Q49" s="448">
        <v>0</v>
      </c>
      <c r="R49" s="448">
        <v>1</v>
      </c>
      <c r="S49" s="448">
        <v>0</v>
      </c>
      <c r="T49" s="448">
        <v>2</v>
      </c>
      <c r="U49" s="448">
        <v>3</v>
      </c>
      <c r="V49" s="448">
        <v>0</v>
      </c>
      <c r="W49" s="448">
        <v>2</v>
      </c>
      <c r="X49" s="448">
        <v>0</v>
      </c>
      <c r="Y49" s="448"/>
    </row>
    <row r="50" spans="1:25" s="26" customFormat="1" ht="12.75">
      <c r="A50" s="565"/>
      <c r="B50" s="71" t="s">
        <v>46</v>
      </c>
      <c r="C50" s="449">
        <v>13</v>
      </c>
      <c r="D50" s="449">
        <v>0</v>
      </c>
      <c r="E50" s="449">
        <v>0</v>
      </c>
      <c r="F50" s="449">
        <v>0</v>
      </c>
      <c r="G50" s="449">
        <v>0</v>
      </c>
      <c r="H50" s="449">
        <v>0</v>
      </c>
      <c r="I50" s="449">
        <v>0</v>
      </c>
      <c r="J50" s="449">
        <v>0</v>
      </c>
      <c r="K50" s="449">
        <v>0</v>
      </c>
      <c r="L50" s="449">
        <v>0</v>
      </c>
      <c r="M50" s="449">
        <v>0</v>
      </c>
      <c r="N50" s="449">
        <v>0</v>
      </c>
      <c r="O50" s="449">
        <v>0</v>
      </c>
      <c r="P50" s="449">
        <v>3</v>
      </c>
      <c r="Q50" s="449">
        <v>0</v>
      </c>
      <c r="R50" s="449">
        <v>1</v>
      </c>
      <c r="S50" s="449">
        <v>2</v>
      </c>
      <c r="T50" s="449">
        <v>1</v>
      </c>
      <c r="U50" s="449">
        <v>1</v>
      </c>
      <c r="V50" s="449">
        <v>3</v>
      </c>
      <c r="W50" s="449">
        <v>2</v>
      </c>
      <c r="X50" s="449">
        <v>0</v>
      </c>
      <c r="Y50" s="449"/>
    </row>
    <row r="51" spans="1:25" s="26" customFormat="1" ht="12.75">
      <c r="A51" s="563" t="s">
        <v>89</v>
      </c>
      <c r="B51" s="75" t="s">
        <v>2</v>
      </c>
      <c r="C51" s="447">
        <v>13</v>
      </c>
      <c r="D51" s="447">
        <v>0</v>
      </c>
      <c r="E51" s="447">
        <v>0</v>
      </c>
      <c r="F51" s="447">
        <v>0</v>
      </c>
      <c r="G51" s="447">
        <v>0</v>
      </c>
      <c r="H51" s="447">
        <v>0</v>
      </c>
      <c r="I51" s="447">
        <v>0</v>
      </c>
      <c r="J51" s="447">
        <v>0</v>
      </c>
      <c r="K51" s="447">
        <v>0</v>
      </c>
      <c r="L51" s="447">
        <v>0</v>
      </c>
      <c r="M51" s="447">
        <v>0</v>
      </c>
      <c r="N51" s="447">
        <v>0</v>
      </c>
      <c r="O51" s="447">
        <v>0</v>
      </c>
      <c r="P51" s="447">
        <v>0</v>
      </c>
      <c r="Q51" s="447">
        <v>3</v>
      </c>
      <c r="R51" s="447">
        <v>0</v>
      </c>
      <c r="S51" s="447">
        <v>0</v>
      </c>
      <c r="T51" s="447">
        <v>2</v>
      </c>
      <c r="U51" s="447">
        <v>6</v>
      </c>
      <c r="V51" s="447">
        <v>1</v>
      </c>
      <c r="W51" s="447">
        <v>1</v>
      </c>
      <c r="X51" s="447">
        <v>0</v>
      </c>
      <c r="Y51" s="447"/>
    </row>
    <row r="52" spans="1:25" s="26" customFormat="1" ht="12.75">
      <c r="A52" s="564"/>
      <c r="B52" s="69" t="s">
        <v>45</v>
      </c>
      <c r="C52" s="448">
        <v>8</v>
      </c>
      <c r="D52" s="448">
        <v>0</v>
      </c>
      <c r="E52" s="448">
        <v>0</v>
      </c>
      <c r="F52" s="448">
        <v>0</v>
      </c>
      <c r="G52" s="448">
        <v>0</v>
      </c>
      <c r="H52" s="448">
        <v>0</v>
      </c>
      <c r="I52" s="448">
        <v>0</v>
      </c>
      <c r="J52" s="448">
        <v>0</v>
      </c>
      <c r="K52" s="448">
        <v>0</v>
      </c>
      <c r="L52" s="448">
        <v>0</v>
      </c>
      <c r="M52" s="448">
        <v>0</v>
      </c>
      <c r="N52" s="448">
        <v>0</v>
      </c>
      <c r="O52" s="448">
        <v>0</v>
      </c>
      <c r="P52" s="448">
        <v>0</v>
      </c>
      <c r="Q52" s="448">
        <v>2</v>
      </c>
      <c r="R52" s="448">
        <v>0</v>
      </c>
      <c r="S52" s="448">
        <v>0</v>
      </c>
      <c r="T52" s="448">
        <v>1</v>
      </c>
      <c r="U52" s="448">
        <v>4</v>
      </c>
      <c r="V52" s="448">
        <v>0</v>
      </c>
      <c r="W52" s="448">
        <v>1</v>
      </c>
      <c r="X52" s="448">
        <v>0</v>
      </c>
      <c r="Y52" s="448"/>
    </row>
    <row r="53" spans="1:25" s="26" customFormat="1" ht="12.75">
      <c r="A53" s="565"/>
      <c r="B53" s="71" t="s">
        <v>46</v>
      </c>
      <c r="C53" s="449">
        <v>5</v>
      </c>
      <c r="D53" s="449">
        <v>0</v>
      </c>
      <c r="E53" s="449">
        <v>0</v>
      </c>
      <c r="F53" s="449">
        <v>0</v>
      </c>
      <c r="G53" s="449">
        <v>0</v>
      </c>
      <c r="H53" s="449">
        <v>0</v>
      </c>
      <c r="I53" s="449">
        <v>0</v>
      </c>
      <c r="J53" s="449">
        <v>0</v>
      </c>
      <c r="K53" s="449">
        <v>0</v>
      </c>
      <c r="L53" s="449">
        <v>0</v>
      </c>
      <c r="M53" s="449">
        <v>0</v>
      </c>
      <c r="N53" s="449">
        <v>0</v>
      </c>
      <c r="O53" s="449">
        <v>0</v>
      </c>
      <c r="P53" s="449">
        <v>0</v>
      </c>
      <c r="Q53" s="449">
        <v>1</v>
      </c>
      <c r="R53" s="449">
        <v>0</v>
      </c>
      <c r="S53" s="449">
        <v>0</v>
      </c>
      <c r="T53" s="449">
        <v>1</v>
      </c>
      <c r="U53" s="449">
        <v>2</v>
      </c>
      <c r="V53" s="449">
        <v>1</v>
      </c>
      <c r="W53" s="449">
        <v>0</v>
      </c>
      <c r="X53" s="449">
        <v>0</v>
      </c>
      <c r="Y53" s="449"/>
    </row>
    <row r="54" spans="1:25" s="26" customFormat="1" ht="12.75">
      <c r="A54" s="563" t="s">
        <v>90</v>
      </c>
      <c r="B54" s="75" t="s">
        <v>2</v>
      </c>
      <c r="C54" s="447">
        <v>5</v>
      </c>
      <c r="D54" s="447">
        <v>0</v>
      </c>
      <c r="E54" s="447">
        <v>0</v>
      </c>
      <c r="F54" s="447">
        <v>0</v>
      </c>
      <c r="G54" s="447">
        <v>0</v>
      </c>
      <c r="H54" s="447">
        <v>0</v>
      </c>
      <c r="I54" s="447">
        <v>0</v>
      </c>
      <c r="J54" s="447">
        <v>0</v>
      </c>
      <c r="K54" s="447">
        <v>0</v>
      </c>
      <c r="L54" s="447">
        <v>0</v>
      </c>
      <c r="M54" s="447">
        <v>0</v>
      </c>
      <c r="N54" s="447">
        <v>0</v>
      </c>
      <c r="O54" s="447">
        <v>0</v>
      </c>
      <c r="P54" s="447">
        <v>0</v>
      </c>
      <c r="Q54" s="447">
        <v>0</v>
      </c>
      <c r="R54" s="447">
        <v>2</v>
      </c>
      <c r="S54" s="447">
        <v>1</v>
      </c>
      <c r="T54" s="447">
        <v>1</v>
      </c>
      <c r="U54" s="447">
        <v>0</v>
      </c>
      <c r="V54" s="447">
        <v>0</v>
      </c>
      <c r="W54" s="447">
        <v>1</v>
      </c>
      <c r="X54" s="447">
        <v>0</v>
      </c>
      <c r="Y54" s="447"/>
    </row>
    <row r="55" spans="1:25" s="26" customFormat="1" ht="12.75">
      <c r="A55" s="564"/>
      <c r="B55" s="69" t="s">
        <v>45</v>
      </c>
      <c r="C55" s="448">
        <v>4</v>
      </c>
      <c r="D55" s="448">
        <v>0</v>
      </c>
      <c r="E55" s="448">
        <v>0</v>
      </c>
      <c r="F55" s="448">
        <v>0</v>
      </c>
      <c r="G55" s="448">
        <v>0</v>
      </c>
      <c r="H55" s="448">
        <v>0</v>
      </c>
      <c r="I55" s="448">
        <v>0</v>
      </c>
      <c r="J55" s="448">
        <v>0</v>
      </c>
      <c r="K55" s="448">
        <v>0</v>
      </c>
      <c r="L55" s="448">
        <v>0</v>
      </c>
      <c r="M55" s="448">
        <v>0</v>
      </c>
      <c r="N55" s="448">
        <v>0</v>
      </c>
      <c r="O55" s="448">
        <v>0</v>
      </c>
      <c r="P55" s="448">
        <v>0</v>
      </c>
      <c r="Q55" s="448">
        <v>0</v>
      </c>
      <c r="R55" s="448">
        <v>2</v>
      </c>
      <c r="S55" s="448">
        <v>0</v>
      </c>
      <c r="T55" s="448">
        <v>1</v>
      </c>
      <c r="U55" s="448">
        <v>0</v>
      </c>
      <c r="V55" s="448">
        <v>0</v>
      </c>
      <c r="W55" s="448">
        <v>1</v>
      </c>
      <c r="X55" s="448">
        <v>0</v>
      </c>
      <c r="Y55" s="448"/>
    </row>
    <row r="56" spans="1:25" s="26" customFormat="1" ht="12.75">
      <c r="A56" s="565"/>
      <c r="B56" s="71" t="s">
        <v>46</v>
      </c>
      <c r="C56" s="449">
        <v>1</v>
      </c>
      <c r="D56" s="449">
        <v>0</v>
      </c>
      <c r="E56" s="449">
        <v>0</v>
      </c>
      <c r="F56" s="449">
        <v>0</v>
      </c>
      <c r="G56" s="449">
        <v>0</v>
      </c>
      <c r="H56" s="449">
        <v>0</v>
      </c>
      <c r="I56" s="449">
        <v>0</v>
      </c>
      <c r="J56" s="449">
        <v>0</v>
      </c>
      <c r="K56" s="449">
        <v>0</v>
      </c>
      <c r="L56" s="449">
        <v>0</v>
      </c>
      <c r="M56" s="449">
        <v>0</v>
      </c>
      <c r="N56" s="449">
        <v>0</v>
      </c>
      <c r="O56" s="449">
        <v>0</v>
      </c>
      <c r="P56" s="449">
        <v>0</v>
      </c>
      <c r="Q56" s="449">
        <v>0</v>
      </c>
      <c r="R56" s="449">
        <v>0</v>
      </c>
      <c r="S56" s="449">
        <v>1</v>
      </c>
      <c r="T56" s="449">
        <v>0</v>
      </c>
      <c r="U56" s="449">
        <v>0</v>
      </c>
      <c r="V56" s="449">
        <v>0</v>
      </c>
      <c r="W56" s="449">
        <v>0</v>
      </c>
      <c r="X56" s="449">
        <v>0</v>
      </c>
      <c r="Y56" s="449"/>
    </row>
    <row r="57" spans="1:25" s="26" customFormat="1" ht="12.75">
      <c r="A57" s="563" t="s">
        <v>91</v>
      </c>
      <c r="B57" s="75" t="s">
        <v>2</v>
      </c>
      <c r="C57" s="447">
        <v>8</v>
      </c>
      <c r="D57" s="447">
        <v>0</v>
      </c>
      <c r="E57" s="447">
        <v>0</v>
      </c>
      <c r="F57" s="447">
        <v>0</v>
      </c>
      <c r="G57" s="447">
        <v>0</v>
      </c>
      <c r="H57" s="447">
        <v>0</v>
      </c>
      <c r="I57" s="447">
        <v>0</v>
      </c>
      <c r="J57" s="447">
        <v>0</v>
      </c>
      <c r="K57" s="447">
        <v>0</v>
      </c>
      <c r="L57" s="447">
        <v>0</v>
      </c>
      <c r="M57" s="447">
        <v>0</v>
      </c>
      <c r="N57" s="447">
        <v>0</v>
      </c>
      <c r="O57" s="447">
        <v>0</v>
      </c>
      <c r="P57" s="447">
        <v>0</v>
      </c>
      <c r="Q57" s="447">
        <v>0</v>
      </c>
      <c r="R57" s="447">
        <v>0</v>
      </c>
      <c r="S57" s="447">
        <v>1</v>
      </c>
      <c r="T57" s="447">
        <v>1</v>
      </c>
      <c r="U57" s="447">
        <v>0</v>
      </c>
      <c r="V57" s="447">
        <v>4</v>
      </c>
      <c r="W57" s="447">
        <v>2</v>
      </c>
      <c r="X57" s="447">
        <v>0</v>
      </c>
      <c r="Y57" s="447"/>
    </row>
    <row r="58" spans="1:25" s="26" customFormat="1" ht="12.75">
      <c r="A58" s="564"/>
      <c r="B58" s="69" t="s">
        <v>45</v>
      </c>
      <c r="C58" s="448">
        <v>4</v>
      </c>
      <c r="D58" s="448">
        <v>0</v>
      </c>
      <c r="E58" s="448">
        <v>0</v>
      </c>
      <c r="F58" s="448">
        <v>0</v>
      </c>
      <c r="G58" s="448">
        <v>0</v>
      </c>
      <c r="H58" s="448">
        <v>0</v>
      </c>
      <c r="I58" s="448">
        <v>0</v>
      </c>
      <c r="J58" s="448">
        <v>0</v>
      </c>
      <c r="K58" s="448">
        <v>0</v>
      </c>
      <c r="L58" s="448">
        <v>0</v>
      </c>
      <c r="M58" s="448">
        <v>0</v>
      </c>
      <c r="N58" s="448">
        <v>0</v>
      </c>
      <c r="O58" s="448">
        <v>0</v>
      </c>
      <c r="P58" s="448">
        <v>0</v>
      </c>
      <c r="Q58" s="448">
        <v>0</v>
      </c>
      <c r="R58" s="448">
        <v>0</v>
      </c>
      <c r="S58" s="448">
        <v>1</v>
      </c>
      <c r="T58" s="448">
        <v>1</v>
      </c>
      <c r="U58" s="448">
        <v>0</v>
      </c>
      <c r="V58" s="448">
        <v>0</v>
      </c>
      <c r="W58" s="448">
        <v>2</v>
      </c>
      <c r="X58" s="448">
        <v>0</v>
      </c>
      <c r="Y58" s="448"/>
    </row>
    <row r="59" spans="1:25" s="26" customFormat="1" ht="12.75">
      <c r="A59" s="565"/>
      <c r="B59" s="71" t="s">
        <v>46</v>
      </c>
      <c r="C59" s="449">
        <v>4</v>
      </c>
      <c r="D59" s="449">
        <v>0</v>
      </c>
      <c r="E59" s="449">
        <v>0</v>
      </c>
      <c r="F59" s="449">
        <v>0</v>
      </c>
      <c r="G59" s="449">
        <v>0</v>
      </c>
      <c r="H59" s="449">
        <v>0</v>
      </c>
      <c r="I59" s="449">
        <v>0</v>
      </c>
      <c r="J59" s="449">
        <v>0</v>
      </c>
      <c r="K59" s="449">
        <v>0</v>
      </c>
      <c r="L59" s="449">
        <v>0</v>
      </c>
      <c r="M59" s="449">
        <v>0</v>
      </c>
      <c r="N59" s="449">
        <v>0</v>
      </c>
      <c r="O59" s="449">
        <v>0</v>
      </c>
      <c r="P59" s="449">
        <v>0</v>
      </c>
      <c r="Q59" s="449">
        <v>0</v>
      </c>
      <c r="R59" s="449">
        <v>0</v>
      </c>
      <c r="S59" s="449">
        <v>0</v>
      </c>
      <c r="T59" s="449">
        <v>0</v>
      </c>
      <c r="U59" s="449">
        <v>0</v>
      </c>
      <c r="V59" s="449">
        <v>4</v>
      </c>
      <c r="W59" s="449">
        <v>0</v>
      </c>
      <c r="X59" s="449">
        <v>0</v>
      </c>
      <c r="Y59" s="449"/>
    </row>
    <row r="60" spans="1:25" s="26" customFormat="1" ht="12.75">
      <c r="A60" s="563" t="s">
        <v>92</v>
      </c>
      <c r="B60" s="75" t="s">
        <v>2</v>
      </c>
      <c r="C60" s="447">
        <v>7</v>
      </c>
      <c r="D60" s="447">
        <v>0</v>
      </c>
      <c r="E60" s="447">
        <v>0</v>
      </c>
      <c r="F60" s="447">
        <v>0</v>
      </c>
      <c r="G60" s="447">
        <v>0</v>
      </c>
      <c r="H60" s="447">
        <v>0</v>
      </c>
      <c r="I60" s="447">
        <v>0</v>
      </c>
      <c r="J60" s="447">
        <v>0</v>
      </c>
      <c r="K60" s="447">
        <v>0</v>
      </c>
      <c r="L60" s="447">
        <v>0</v>
      </c>
      <c r="M60" s="447">
        <v>0</v>
      </c>
      <c r="N60" s="447">
        <v>0</v>
      </c>
      <c r="O60" s="447">
        <v>0</v>
      </c>
      <c r="P60" s="447">
        <v>2</v>
      </c>
      <c r="Q60" s="447">
        <v>0</v>
      </c>
      <c r="R60" s="447">
        <v>0</v>
      </c>
      <c r="S60" s="447">
        <v>0</v>
      </c>
      <c r="T60" s="447">
        <v>2</v>
      </c>
      <c r="U60" s="447">
        <v>2</v>
      </c>
      <c r="V60" s="447">
        <v>0</v>
      </c>
      <c r="W60" s="447">
        <v>1</v>
      </c>
      <c r="X60" s="447">
        <v>0</v>
      </c>
      <c r="Y60" s="447"/>
    </row>
    <row r="61" spans="1:25" s="26" customFormat="1" ht="12.75">
      <c r="A61" s="564"/>
      <c r="B61" s="69" t="s">
        <v>45</v>
      </c>
      <c r="C61" s="448">
        <v>5</v>
      </c>
      <c r="D61" s="448">
        <v>0</v>
      </c>
      <c r="E61" s="448">
        <v>0</v>
      </c>
      <c r="F61" s="448">
        <v>0</v>
      </c>
      <c r="G61" s="448">
        <v>0</v>
      </c>
      <c r="H61" s="448">
        <v>0</v>
      </c>
      <c r="I61" s="448">
        <v>0</v>
      </c>
      <c r="J61" s="448">
        <v>0</v>
      </c>
      <c r="K61" s="448">
        <v>0</v>
      </c>
      <c r="L61" s="448">
        <v>0</v>
      </c>
      <c r="M61" s="448">
        <v>0</v>
      </c>
      <c r="N61" s="448">
        <v>0</v>
      </c>
      <c r="O61" s="448">
        <v>0</v>
      </c>
      <c r="P61" s="448">
        <v>2</v>
      </c>
      <c r="Q61" s="448">
        <v>0</v>
      </c>
      <c r="R61" s="448">
        <v>0</v>
      </c>
      <c r="S61" s="448">
        <v>0</v>
      </c>
      <c r="T61" s="448">
        <v>2</v>
      </c>
      <c r="U61" s="448">
        <v>0</v>
      </c>
      <c r="V61" s="448">
        <v>0</v>
      </c>
      <c r="W61" s="448">
        <v>1</v>
      </c>
      <c r="X61" s="448">
        <v>0</v>
      </c>
      <c r="Y61" s="448"/>
    </row>
    <row r="62" spans="1:25" s="26" customFormat="1" ht="12.75">
      <c r="A62" s="565"/>
      <c r="B62" s="71" t="s">
        <v>46</v>
      </c>
      <c r="C62" s="449">
        <v>2</v>
      </c>
      <c r="D62" s="449">
        <v>0</v>
      </c>
      <c r="E62" s="449">
        <v>0</v>
      </c>
      <c r="F62" s="449">
        <v>0</v>
      </c>
      <c r="G62" s="449">
        <v>0</v>
      </c>
      <c r="H62" s="449">
        <v>0</v>
      </c>
      <c r="I62" s="449">
        <v>0</v>
      </c>
      <c r="J62" s="449">
        <v>0</v>
      </c>
      <c r="K62" s="449">
        <v>0</v>
      </c>
      <c r="L62" s="449">
        <v>0</v>
      </c>
      <c r="M62" s="449">
        <v>0</v>
      </c>
      <c r="N62" s="449">
        <v>0</v>
      </c>
      <c r="O62" s="449">
        <v>0</v>
      </c>
      <c r="P62" s="449">
        <v>0</v>
      </c>
      <c r="Q62" s="449">
        <v>0</v>
      </c>
      <c r="R62" s="449">
        <v>0</v>
      </c>
      <c r="S62" s="449">
        <v>0</v>
      </c>
      <c r="T62" s="449">
        <v>0</v>
      </c>
      <c r="U62" s="449">
        <v>2</v>
      </c>
      <c r="V62" s="449">
        <v>0</v>
      </c>
      <c r="W62" s="449">
        <v>0</v>
      </c>
      <c r="X62" s="449">
        <v>0</v>
      </c>
      <c r="Y62" s="449"/>
    </row>
    <row r="63" spans="1:25" s="26" customFormat="1" ht="12.75">
      <c r="A63" s="563" t="s">
        <v>93</v>
      </c>
      <c r="B63" s="75" t="s">
        <v>2</v>
      </c>
      <c r="C63" s="447">
        <v>3</v>
      </c>
      <c r="D63" s="447">
        <v>0</v>
      </c>
      <c r="E63" s="447">
        <v>0</v>
      </c>
      <c r="F63" s="447">
        <v>0</v>
      </c>
      <c r="G63" s="447">
        <v>0</v>
      </c>
      <c r="H63" s="447">
        <v>0</v>
      </c>
      <c r="I63" s="447">
        <v>0</v>
      </c>
      <c r="J63" s="447">
        <v>0</v>
      </c>
      <c r="K63" s="447">
        <v>0</v>
      </c>
      <c r="L63" s="447">
        <v>0</v>
      </c>
      <c r="M63" s="447">
        <v>0</v>
      </c>
      <c r="N63" s="447">
        <v>0</v>
      </c>
      <c r="O63" s="447">
        <v>0</v>
      </c>
      <c r="P63" s="447">
        <v>0</v>
      </c>
      <c r="Q63" s="447">
        <v>0</v>
      </c>
      <c r="R63" s="447">
        <v>1</v>
      </c>
      <c r="S63" s="447">
        <v>1</v>
      </c>
      <c r="T63" s="447">
        <v>0</v>
      </c>
      <c r="U63" s="447">
        <v>1</v>
      </c>
      <c r="V63" s="447">
        <v>0</v>
      </c>
      <c r="W63" s="447">
        <v>0</v>
      </c>
      <c r="X63" s="447">
        <v>0</v>
      </c>
      <c r="Y63" s="447"/>
    </row>
    <row r="64" spans="1:25" s="26" customFormat="1" ht="12.75">
      <c r="A64" s="564"/>
      <c r="B64" s="69" t="s">
        <v>45</v>
      </c>
      <c r="C64" s="448">
        <v>1</v>
      </c>
      <c r="D64" s="448">
        <v>0</v>
      </c>
      <c r="E64" s="448">
        <v>0</v>
      </c>
      <c r="F64" s="448">
        <v>0</v>
      </c>
      <c r="G64" s="448">
        <v>0</v>
      </c>
      <c r="H64" s="448">
        <v>0</v>
      </c>
      <c r="I64" s="448">
        <v>0</v>
      </c>
      <c r="J64" s="448">
        <v>0</v>
      </c>
      <c r="K64" s="448">
        <v>0</v>
      </c>
      <c r="L64" s="448">
        <v>0</v>
      </c>
      <c r="M64" s="448">
        <v>0</v>
      </c>
      <c r="N64" s="448">
        <v>0</v>
      </c>
      <c r="O64" s="448">
        <v>0</v>
      </c>
      <c r="P64" s="448">
        <v>0</v>
      </c>
      <c r="Q64" s="448">
        <v>0</v>
      </c>
      <c r="R64" s="448">
        <v>1</v>
      </c>
      <c r="S64" s="448">
        <v>0</v>
      </c>
      <c r="T64" s="448">
        <v>0</v>
      </c>
      <c r="U64" s="448">
        <v>0</v>
      </c>
      <c r="V64" s="448">
        <v>0</v>
      </c>
      <c r="W64" s="448">
        <v>0</v>
      </c>
      <c r="X64" s="448">
        <v>0</v>
      </c>
      <c r="Y64" s="448"/>
    </row>
    <row r="65" spans="1:25" s="26" customFormat="1" ht="12.75">
      <c r="A65" s="565"/>
      <c r="B65" s="71" t="s">
        <v>46</v>
      </c>
      <c r="C65" s="449">
        <v>2</v>
      </c>
      <c r="D65" s="449">
        <v>0</v>
      </c>
      <c r="E65" s="449">
        <v>0</v>
      </c>
      <c r="F65" s="449">
        <v>0</v>
      </c>
      <c r="G65" s="449">
        <v>0</v>
      </c>
      <c r="H65" s="449">
        <v>0</v>
      </c>
      <c r="I65" s="449">
        <v>0</v>
      </c>
      <c r="J65" s="449">
        <v>0</v>
      </c>
      <c r="K65" s="449">
        <v>0</v>
      </c>
      <c r="L65" s="449">
        <v>0</v>
      </c>
      <c r="M65" s="449">
        <v>0</v>
      </c>
      <c r="N65" s="449">
        <v>0</v>
      </c>
      <c r="O65" s="449">
        <v>0</v>
      </c>
      <c r="P65" s="449">
        <v>0</v>
      </c>
      <c r="Q65" s="449">
        <v>0</v>
      </c>
      <c r="R65" s="449">
        <v>0</v>
      </c>
      <c r="S65" s="449">
        <v>1</v>
      </c>
      <c r="T65" s="449">
        <v>0</v>
      </c>
      <c r="U65" s="449">
        <v>1</v>
      </c>
      <c r="V65" s="449">
        <v>0</v>
      </c>
      <c r="W65" s="449">
        <v>0</v>
      </c>
      <c r="X65" s="449">
        <v>0</v>
      </c>
      <c r="Y65" s="449"/>
    </row>
    <row r="66" spans="1:25" s="26" customFormat="1" ht="12.75">
      <c r="A66" s="563" t="s">
        <v>94</v>
      </c>
      <c r="B66" s="75" t="s">
        <v>2</v>
      </c>
      <c r="C66" s="447">
        <v>5</v>
      </c>
      <c r="D66" s="447">
        <v>0</v>
      </c>
      <c r="E66" s="447">
        <v>0</v>
      </c>
      <c r="F66" s="447">
        <v>0</v>
      </c>
      <c r="G66" s="447">
        <v>0</v>
      </c>
      <c r="H66" s="447">
        <v>0</v>
      </c>
      <c r="I66" s="447">
        <v>0</v>
      </c>
      <c r="J66" s="447">
        <v>0</v>
      </c>
      <c r="K66" s="447">
        <v>0</v>
      </c>
      <c r="L66" s="447">
        <v>0</v>
      </c>
      <c r="M66" s="447">
        <v>0</v>
      </c>
      <c r="N66" s="447">
        <v>0</v>
      </c>
      <c r="O66" s="447">
        <v>0</v>
      </c>
      <c r="P66" s="447">
        <v>0</v>
      </c>
      <c r="Q66" s="447">
        <v>0</v>
      </c>
      <c r="R66" s="447">
        <v>2</v>
      </c>
      <c r="S66" s="447">
        <v>1</v>
      </c>
      <c r="T66" s="447">
        <v>1</v>
      </c>
      <c r="U66" s="447">
        <v>0</v>
      </c>
      <c r="V66" s="447">
        <v>1</v>
      </c>
      <c r="W66" s="447">
        <v>0</v>
      </c>
      <c r="X66" s="447">
        <v>0</v>
      </c>
      <c r="Y66" s="447"/>
    </row>
    <row r="67" spans="1:25" s="26" customFormat="1" ht="12.75">
      <c r="A67" s="564"/>
      <c r="B67" s="69" t="s">
        <v>45</v>
      </c>
      <c r="C67" s="448">
        <v>1</v>
      </c>
      <c r="D67" s="448">
        <v>0</v>
      </c>
      <c r="E67" s="448">
        <v>0</v>
      </c>
      <c r="F67" s="448">
        <v>0</v>
      </c>
      <c r="G67" s="448">
        <v>0</v>
      </c>
      <c r="H67" s="448">
        <v>0</v>
      </c>
      <c r="I67" s="448">
        <v>0</v>
      </c>
      <c r="J67" s="448">
        <v>0</v>
      </c>
      <c r="K67" s="448">
        <v>0</v>
      </c>
      <c r="L67" s="448">
        <v>0</v>
      </c>
      <c r="M67" s="448">
        <v>0</v>
      </c>
      <c r="N67" s="448">
        <v>0</v>
      </c>
      <c r="O67" s="448">
        <v>0</v>
      </c>
      <c r="P67" s="448">
        <v>0</v>
      </c>
      <c r="Q67" s="448">
        <v>0</v>
      </c>
      <c r="R67" s="448">
        <v>1</v>
      </c>
      <c r="S67" s="448">
        <v>0</v>
      </c>
      <c r="T67" s="448">
        <v>0</v>
      </c>
      <c r="U67" s="448">
        <v>0</v>
      </c>
      <c r="V67" s="448">
        <v>0</v>
      </c>
      <c r="W67" s="448">
        <v>0</v>
      </c>
      <c r="X67" s="448">
        <v>0</v>
      </c>
      <c r="Y67" s="448"/>
    </row>
    <row r="68" spans="1:25" s="26" customFormat="1" ht="12.75">
      <c r="A68" s="565"/>
      <c r="B68" s="71" t="s">
        <v>46</v>
      </c>
      <c r="C68" s="452">
        <v>4</v>
      </c>
      <c r="D68" s="449">
        <v>0</v>
      </c>
      <c r="E68" s="449">
        <v>0</v>
      </c>
      <c r="F68" s="449">
        <v>0</v>
      </c>
      <c r="G68" s="449">
        <v>0</v>
      </c>
      <c r="H68" s="449">
        <v>0</v>
      </c>
      <c r="I68" s="449">
        <v>0</v>
      </c>
      <c r="J68" s="449">
        <v>0</v>
      </c>
      <c r="K68" s="449">
        <v>0</v>
      </c>
      <c r="L68" s="449">
        <v>0</v>
      </c>
      <c r="M68" s="449">
        <v>0</v>
      </c>
      <c r="N68" s="449">
        <v>0</v>
      </c>
      <c r="O68" s="449">
        <v>0</v>
      </c>
      <c r="P68" s="449">
        <v>0</v>
      </c>
      <c r="Q68" s="449">
        <v>0</v>
      </c>
      <c r="R68" s="449">
        <v>1</v>
      </c>
      <c r="S68" s="449">
        <v>1</v>
      </c>
      <c r="T68" s="449">
        <v>1</v>
      </c>
      <c r="U68" s="449">
        <v>0</v>
      </c>
      <c r="V68" s="449">
        <v>1</v>
      </c>
      <c r="W68" s="449">
        <v>0</v>
      </c>
      <c r="X68" s="449">
        <v>0</v>
      </c>
      <c r="Y68" s="449"/>
    </row>
    <row r="69" spans="1:25" s="26" customFormat="1" ht="12.75">
      <c r="A69" s="77" t="s">
        <v>95</v>
      </c>
      <c r="B69" s="78"/>
      <c r="C69" s="98"/>
      <c r="D69" s="98"/>
      <c r="E69" s="98"/>
      <c r="F69" s="98"/>
      <c r="G69" s="98"/>
      <c r="H69" s="98"/>
      <c r="I69" s="98"/>
      <c r="J69" s="98"/>
      <c r="K69" s="98"/>
      <c r="L69" s="98"/>
      <c r="M69" s="98"/>
      <c r="N69" s="98"/>
      <c r="O69" s="98"/>
      <c r="P69" s="98"/>
      <c r="Q69" s="98"/>
      <c r="R69" s="98"/>
      <c r="S69" s="98"/>
      <c r="T69" s="98"/>
      <c r="U69" s="98"/>
      <c r="V69" s="98"/>
      <c r="W69" s="98"/>
      <c r="X69" s="98"/>
      <c r="Y69" s="98"/>
    </row>
    <row r="70" spans="1:2" s="26" customFormat="1" ht="10.5" customHeight="1">
      <c r="A70" s="25"/>
      <c r="B70" s="99"/>
    </row>
  </sheetData>
  <sheetProtection/>
  <mergeCells count="23">
    <mergeCell ref="A63:A65"/>
    <mergeCell ref="A36:A38"/>
    <mergeCell ref="A39:A41"/>
    <mergeCell ref="A42:A44"/>
    <mergeCell ref="A45:A47"/>
    <mergeCell ref="A66:A68"/>
    <mergeCell ref="A48:A50"/>
    <mergeCell ref="A51:A53"/>
    <mergeCell ref="A54:A56"/>
    <mergeCell ref="A57:A59"/>
    <mergeCell ref="A60:A62"/>
    <mergeCell ref="A18:A20"/>
    <mergeCell ref="A21:A23"/>
    <mergeCell ref="A24:A26"/>
    <mergeCell ref="A27:A29"/>
    <mergeCell ref="A30:A32"/>
    <mergeCell ref="A33:A35"/>
    <mergeCell ref="A3:A5"/>
    <mergeCell ref="A6:A8"/>
    <mergeCell ref="A9:A11"/>
    <mergeCell ref="A2:B2"/>
    <mergeCell ref="A12:A14"/>
    <mergeCell ref="A15:A17"/>
  </mergeCells>
  <printOptions/>
  <pageMargins left="0.3937007874015748" right="0.3937007874015748" top="0.5905511811023623" bottom="0.3937007874015748" header="0.31496062992125984" footer="0.31496062992125984"/>
  <pageSetup fitToHeight="1" fitToWidth="1" horizontalDpi="600" verticalDpi="600" orientation="landscape" paperSize="9" scale="62" r:id="rId1"/>
</worksheet>
</file>

<file path=xl/worksheets/sheet14.xml><?xml version="1.0" encoding="utf-8"?>
<worksheet xmlns="http://schemas.openxmlformats.org/spreadsheetml/2006/main" xmlns:r="http://schemas.openxmlformats.org/officeDocument/2006/relationships">
  <sheetPr>
    <pageSetUpPr fitToPage="1"/>
  </sheetPr>
  <dimension ref="A1:G71"/>
  <sheetViews>
    <sheetView showGridLines="0" view="pageBreakPreview" zoomScale="90" zoomScaleNormal="90" zoomScaleSheetLayoutView="90"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3" sqref="A3"/>
    </sheetView>
  </sheetViews>
  <sheetFormatPr defaultColWidth="9.00390625" defaultRowHeight="10.5" customHeight="1"/>
  <cols>
    <col min="1" max="1" width="13.7109375" style="84" customWidth="1"/>
    <col min="2" max="2" width="6.00390625" style="85" customWidth="1"/>
    <col min="3" max="7" width="12.140625" style="86" customWidth="1"/>
    <col min="8" max="16384" width="9.00390625" style="86" customWidth="1"/>
  </cols>
  <sheetData>
    <row r="1" spans="1:7" s="68" customFormat="1" ht="12.75">
      <c r="A1" s="81" t="s">
        <v>270</v>
      </c>
      <c r="B1" s="82"/>
      <c r="C1" s="83"/>
      <c r="D1" s="83"/>
      <c r="E1" s="83"/>
      <c r="F1" s="83"/>
      <c r="G1" s="30" t="s">
        <v>328</v>
      </c>
    </row>
    <row r="2" spans="1:7" s="68" customFormat="1" ht="15" customHeight="1">
      <c r="A2" s="124"/>
      <c r="B2" s="125"/>
      <c r="C2" s="610" t="s">
        <v>275</v>
      </c>
      <c r="D2" s="127" t="s">
        <v>271</v>
      </c>
      <c r="E2" s="126" t="s">
        <v>272</v>
      </c>
      <c r="F2" s="124" t="s">
        <v>273</v>
      </c>
      <c r="G2" s="126" t="s">
        <v>274</v>
      </c>
    </row>
    <row r="3" spans="1:7" s="68" customFormat="1" ht="27" customHeight="1">
      <c r="A3" s="128"/>
      <c r="B3" s="129"/>
      <c r="C3" s="611"/>
      <c r="D3" s="130" t="s">
        <v>326</v>
      </c>
      <c r="E3" s="131" t="s">
        <v>276</v>
      </c>
      <c r="F3" s="254" t="s">
        <v>277</v>
      </c>
      <c r="G3" s="132" t="s">
        <v>278</v>
      </c>
    </row>
    <row r="4" spans="1:7" s="26" customFormat="1" ht="15" customHeight="1">
      <c r="A4" s="557" t="s">
        <v>199</v>
      </c>
      <c r="B4" s="434" t="s">
        <v>2</v>
      </c>
      <c r="C4" s="367">
        <v>109353</v>
      </c>
      <c r="D4" s="367">
        <v>12322</v>
      </c>
      <c r="E4" s="367">
        <v>31984</v>
      </c>
      <c r="F4" s="368">
        <v>62296</v>
      </c>
      <c r="G4" s="367">
        <v>2751</v>
      </c>
    </row>
    <row r="5" spans="1:7" s="26" customFormat="1" ht="15" customHeight="1">
      <c r="A5" s="558"/>
      <c r="B5" s="435" t="s">
        <v>45</v>
      </c>
      <c r="C5" s="369">
        <v>52718</v>
      </c>
      <c r="D5" s="369">
        <v>4558</v>
      </c>
      <c r="E5" s="369">
        <v>17544</v>
      </c>
      <c r="F5" s="370">
        <v>29388</v>
      </c>
      <c r="G5" s="369">
        <v>1228</v>
      </c>
    </row>
    <row r="6" spans="1:7" s="26" customFormat="1" ht="15" customHeight="1">
      <c r="A6" s="559"/>
      <c r="B6" s="436" t="s">
        <v>46</v>
      </c>
      <c r="C6" s="348">
        <v>56635</v>
      </c>
      <c r="D6" s="348">
        <v>7764</v>
      </c>
      <c r="E6" s="348">
        <v>14440</v>
      </c>
      <c r="F6" s="349">
        <v>32908</v>
      </c>
      <c r="G6" s="348">
        <v>1523</v>
      </c>
    </row>
    <row r="7" spans="1:7" s="26" customFormat="1" ht="15" customHeight="1">
      <c r="A7" s="560" t="s">
        <v>7</v>
      </c>
      <c r="B7" s="431" t="s">
        <v>2</v>
      </c>
      <c r="C7" s="387">
        <v>4935</v>
      </c>
      <c r="D7" s="387">
        <v>606</v>
      </c>
      <c r="E7" s="387">
        <v>1450</v>
      </c>
      <c r="F7" s="388">
        <v>2766</v>
      </c>
      <c r="G7" s="387">
        <v>113</v>
      </c>
    </row>
    <row r="8" spans="1:7" s="26" customFormat="1" ht="15" customHeight="1">
      <c r="A8" s="561"/>
      <c r="B8" s="432" t="s">
        <v>45</v>
      </c>
      <c r="C8" s="389">
        <v>2442</v>
      </c>
      <c r="D8" s="389">
        <v>232</v>
      </c>
      <c r="E8" s="389">
        <v>831</v>
      </c>
      <c r="F8" s="390">
        <v>1326</v>
      </c>
      <c r="G8" s="389">
        <v>53</v>
      </c>
    </row>
    <row r="9" spans="1:7" s="26" customFormat="1" ht="15" customHeight="1">
      <c r="A9" s="562"/>
      <c r="B9" s="433" t="s">
        <v>46</v>
      </c>
      <c r="C9" s="391">
        <v>2493</v>
      </c>
      <c r="D9" s="391">
        <v>374</v>
      </c>
      <c r="E9" s="391">
        <v>619</v>
      </c>
      <c r="F9" s="392">
        <v>1440</v>
      </c>
      <c r="G9" s="391">
        <v>60</v>
      </c>
    </row>
    <row r="10" spans="1:7" s="26" customFormat="1" ht="15" customHeight="1">
      <c r="A10" s="526" t="s">
        <v>150</v>
      </c>
      <c r="B10" s="73" t="s">
        <v>2</v>
      </c>
      <c r="C10" s="74">
        <f>IF(SUM(C11:C12)=0,"-",SUM(C11:C12))</f>
        <v>286</v>
      </c>
      <c r="D10" s="74">
        <f>IF(SUM(D11:D12)=0,"-",SUM(D11:D12))</f>
        <v>32</v>
      </c>
      <c r="E10" s="74">
        <f>IF(SUM(E11:E12)=0,"-",SUM(E11:E12))</f>
        <v>76</v>
      </c>
      <c r="F10" s="253">
        <f>IF(SUM(F11:F12)=0,"-",SUM(F11:F12))</f>
        <v>166</v>
      </c>
      <c r="G10" s="74">
        <f>IF(SUM(G11:G12)=0,"-",SUM(G11:G12))</f>
        <v>12</v>
      </c>
    </row>
    <row r="11" spans="1:7" s="26" customFormat="1" ht="15" customHeight="1">
      <c r="A11" s="527"/>
      <c r="B11" s="287" t="s">
        <v>45</v>
      </c>
      <c r="C11" s="296">
        <v>142</v>
      </c>
      <c r="D11" s="296">
        <v>13</v>
      </c>
      <c r="E11" s="296">
        <v>42</v>
      </c>
      <c r="F11" s="297">
        <v>83</v>
      </c>
      <c r="G11" s="296">
        <v>4</v>
      </c>
    </row>
    <row r="12" spans="1:7" s="26" customFormat="1" ht="15" customHeight="1">
      <c r="A12" s="528"/>
      <c r="B12" s="289" t="s">
        <v>46</v>
      </c>
      <c r="C12" s="299">
        <v>144</v>
      </c>
      <c r="D12" s="299">
        <v>19</v>
      </c>
      <c r="E12" s="299">
        <v>34</v>
      </c>
      <c r="F12" s="298">
        <v>83</v>
      </c>
      <c r="G12" s="299">
        <v>8</v>
      </c>
    </row>
    <row r="13" spans="1:7" s="26" customFormat="1" ht="15" customHeight="1">
      <c r="A13" s="563" t="s">
        <v>76</v>
      </c>
      <c r="B13" s="75" t="s">
        <v>2</v>
      </c>
      <c r="C13" s="76">
        <v>124</v>
      </c>
      <c r="D13" s="76">
        <v>14</v>
      </c>
      <c r="E13" s="76">
        <v>37</v>
      </c>
      <c r="F13" s="252">
        <v>70</v>
      </c>
      <c r="G13" s="70">
        <v>3</v>
      </c>
    </row>
    <row r="14" spans="1:7" s="26" customFormat="1" ht="15" customHeight="1">
      <c r="A14" s="564"/>
      <c r="B14" s="69" t="s">
        <v>45</v>
      </c>
      <c r="C14" s="70">
        <v>64</v>
      </c>
      <c r="D14" s="70">
        <v>5</v>
      </c>
      <c r="E14" s="70">
        <v>20</v>
      </c>
      <c r="F14" s="228">
        <v>37</v>
      </c>
      <c r="G14" s="70">
        <v>2</v>
      </c>
    </row>
    <row r="15" spans="1:7" s="26" customFormat="1" ht="15" customHeight="1">
      <c r="A15" s="565"/>
      <c r="B15" s="71" t="s">
        <v>46</v>
      </c>
      <c r="C15" s="72">
        <v>60</v>
      </c>
      <c r="D15" s="72">
        <v>9</v>
      </c>
      <c r="E15" s="72">
        <v>17</v>
      </c>
      <c r="F15" s="169">
        <v>33</v>
      </c>
      <c r="G15" s="72">
        <v>1</v>
      </c>
    </row>
    <row r="16" spans="1:7" s="26" customFormat="1" ht="15" customHeight="1">
      <c r="A16" s="563" t="s">
        <v>77</v>
      </c>
      <c r="B16" s="75" t="s">
        <v>2</v>
      </c>
      <c r="C16" s="76">
        <v>30</v>
      </c>
      <c r="D16" s="76">
        <v>4</v>
      </c>
      <c r="E16" s="76">
        <v>7</v>
      </c>
      <c r="F16" s="252">
        <v>17</v>
      </c>
      <c r="G16" s="70">
        <v>2</v>
      </c>
    </row>
    <row r="17" spans="1:7" s="26" customFormat="1" ht="15" customHeight="1">
      <c r="A17" s="564"/>
      <c r="B17" s="69" t="s">
        <v>45</v>
      </c>
      <c r="C17" s="70">
        <v>17</v>
      </c>
      <c r="D17" s="70">
        <v>3</v>
      </c>
      <c r="E17" s="70">
        <v>3</v>
      </c>
      <c r="F17" s="228">
        <v>11</v>
      </c>
      <c r="G17" s="70" t="s">
        <v>9</v>
      </c>
    </row>
    <row r="18" spans="1:7" s="26" customFormat="1" ht="15" customHeight="1">
      <c r="A18" s="565"/>
      <c r="B18" s="71" t="s">
        <v>46</v>
      </c>
      <c r="C18" s="72">
        <v>13</v>
      </c>
      <c r="D18" s="72">
        <v>1</v>
      </c>
      <c r="E18" s="72">
        <v>4</v>
      </c>
      <c r="F18" s="169">
        <v>6</v>
      </c>
      <c r="G18" s="72">
        <v>2</v>
      </c>
    </row>
    <row r="19" spans="1:7" s="26" customFormat="1" ht="15" customHeight="1">
      <c r="A19" s="563" t="s">
        <v>78</v>
      </c>
      <c r="B19" s="75" t="s">
        <v>2</v>
      </c>
      <c r="C19" s="76">
        <v>5</v>
      </c>
      <c r="D19" s="76">
        <v>1</v>
      </c>
      <c r="E19" s="76">
        <v>1</v>
      </c>
      <c r="F19" s="252">
        <v>2</v>
      </c>
      <c r="G19" s="70">
        <v>1</v>
      </c>
    </row>
    <row r="20" spans="1:7" s="26" customFormat="1" ht="15" customHeight="1">
      <c r="A20" s="564"/>
      <c r="B20" s="69" t="s">
        <v>45</v>
      </c>
      <c r="C20" s="70">
        <v>4</v>
      </c>
      <c r="D20" s="70">
        <v>1</v>
      </c>
      <c r="E20" s="70">
        <v>1</v>
      </c>
      <c r="F20" s="228">
        <v>2</v>
      </c>
      <c r="G20" s="70" t="s">
        <v>9</v>
      </c>
    </row>
    <row r="21" spans="1:7" s="26" customFormat="1" ht="15" customHeight="1">
      <c r="A21" s="565"/>
      <c r="B21" s="71" t="s">
        <v>46</v>
      </c>
      <c r="C21" s="72">
        <v>1</v>
      </c>
      <c r="D21" s="72" t="s">
        <v>9</v>
      </c>
      <c r="E21" s="72" t="s">
        <v>9</v>
      </c>
      <c r="F21" s="169" t="s">
        <v>9</v>
      </c>
      <c r="G21" s="72">
        <v>1</v>
      </c>
    </row>
    <row r="22" spans="1:7" s="26" customFormat="1" ht="15" customHeight="1">
      <c r="A22" s="563" t="s">
        <v>79</v>
      </c>
      <c r="B22" s="75" t="s">
        <v>2</v>
      </c>
      <c r="C22" s="76">
        <v>5</v>
      </c>
      <c r="D22" s="76">
        <v>1</v>
      </c>
      <c r="E22" s="76">
        <v>1</v>
      </c>
      <c r="F22" s="252">
        <v>3</v>
      </c>
      <c r="G22" s="70" t="s">
        <v>9</v>
      </c>
    </row>
    <row r="23" spans="1:7" s="26" customFormat="1" ht="15" customHeight="1">
      <c r="A23" s="564"/>
      <c r="B23" s="69" t="s">
        <v>45</v>
      </c>
      <c r="C23" s="70">
        <v>2</v>
      </c>
      <c r="D23" s="70" t="s">
        <v>9</v>
      </c>
      <c r="E23" s="70">
        <v>1</v>
      </c>
      <c r="F23" s="228">
        <v>1</v>
      </c>
      <c r="G23" s="70" t="s">
        <v>9</v>
      </c>
    </row>
    <row r="24" spans="1:7" s="26" customFormat="1" ht="15" customHeight="1">
      <c r="A24" s="565"/>
      <c r="B24" s="71" t="s">
        <v>46</v>
      </c>
      <c r="C24" s="72">
        <v>3</v>
      </c>
      <c r="D24" s="72">
        <v>1</v>
      </c>
      <c r="E24" s="72" t="s">
        <v>9</v>
      </c>
      <c r="F24" s="169">
        <v>2</v>
      </c>
      <c r="G24" s="72" t="s">
        <v>9</v>
      </c>
    </row>
    <row r="25" spans="1:7" s="26" customFormat="1" ht="15" customHeight="1">
      <c r="A25" s="563" t="s">
        <v>80</v>
      </c>
      <c r="B25" s="75" t="s">
        <v>2</v>
      </c>
      <c r="C25" s="76">
        <v>6</v>
      </c>
      <c r="D25" s="76">
        <v>1</v>
      </c>
      <c r="E25" s="76" t="s">
        <v>9</v>
      </c>
      <c r="F25" s="252">
        <v>4</v>
      </c>
      <c r="G25" s="70">
        <v>1</v>
      </c>
    </row>
    <row r="26" spans="1:7" s="26" customFormat="1" ht="15" customHeight="1">
      <c r="A26" s="564"/>
      <c r="B26" s="69" t="s">
        <v>45</v>
      </c>
      <c r="C26" s="70">
        <v>1</v>
      </c>
      <c r="D26" s="70" t="s">
        <v>9</v>
      </c>
      <c r="E26" s="70" t="s">
        <v>9</v>
      </c>
      <c r="F26" s="228">
        <v>1</v>
      </c>
      <c r="G26" s="70" t="s">
        <v>9</v>
      </c>
    </row>
    <row r="27" spans="1:7" s="26" customFormat="1" ht="15" customHeight="1">
      <c r="A27" s="565"/>
      <c r="B27" s="71" t="s">
        <v>46</v>
      </c>
      <c r="C27" s="72">
        <v>5</v>
      </c>
      <c r="D27" s="72">
        <v>1</v>
      </c>
      <c r="E27" s="72" t="s">
        <v>9</v>
      </c>
      <c r="F27" s="169">
        <v>3</v>
      </c>
      <c r="G27" s="72">
        <v>1</v>
      </c>
    </row>
    <row r="28" spans="1:7" s="26" customFormat="1" ht="15" customHeight="1">
      <c r="A28" s="563" t="s">
        <v>81</v>
      </c>
      <c r="B28" s="75" t="s">
        <v>2</v>
      </c>
      <c r="C28" s="76">
        <v>8</v>
      </c>
      <c r="D28" s="76" t="s">
        <v>9</v>
      </c>
      <c r="E28" s="76" t="s">
        <v>9</v>
      </c>
      <c r="F28" s="252">
        <v>8</v>
      </c>
      <c r="G28" s="70" t="s">
        <v>9</v>
      </c>
    </row>
    <row r="29" spans="1:7" s="26" customFormat="1" ht="15" customHeight="1">
      <c r="A29" s="564"/>
      <c r="B29" s="69" t="s">
        <v>45</v>
      </c>
      <c r="C29" s="70">
        <v>2</v>
      </c>
      <c r="D29" s="70" t="s">
        <v>9</v>
      </c>
      <c r="E29" s="70" t="s">
        <v>9</v>
      </c>
      <c r="F29" s="228">
        <v>2</v>
      </c>
      <c r="G29" s="70" t="s">
        <v>9</v>
      </c>
    </row>
    <row r="30" spans="1:7" s="26" customFormat="1" ht="15" customHeight="1">
      <c r="A30" s="565"/>
      <c r="B30" s="71" t="s">
        <v>46</v>
      </c>
      <c r="C30" s="72">
        <v>6</v>
      </c>
      <c r="D30" s="72" t="s">
        <v>9</v>
      </c>
      <c r="E30" s="72" t="s">
        <v>9</v>
      </c>
      <c r="F30" s="169">
        <v>6</v>
      </c>
      <c r="G30" s="72" t="s">
        <v>9</v>
      </c>
    </row>
    <row r="31" spans="1:7" s="26" customFormat="1" ht="15" customHeight="1">
      <c r="A31" s="563" t="s">
        <v>82</v>
      </c>
      <c r="B31" s="75" t="s">
        <v>2</v>
      </c>
      <c r="C31" s="76">
        <v>10</v>
      </c>
      <c r="D31" s="76">
        <v>1</v>
      </c>
      <c r="E31" s="76">
        <v>3</v>
      </c>
      <c r="F31" s="252">
        <v>6</v>
      </c>
      <c r="G31" s="70" t="s">
        <v>9</v>
      </c>
    </row>
    <row r="32" spans="1:7" s="26" customFormat="1" ht="15" customHeight="1">
      <c r="A32" s="564"/>
      <c r="B32" s="69" t="s">
        <v>45</v>
      </c>
      <c r="C32" s="70">
        <v>7</v>
      </c>
      <c r="D32" s="70">
        <v>1</v>
      </c>
      <c r="E32" s="70">
        <v>2</v>
      </c>
      <c r="F32" s="228">
        <v>4</v>
      </c>
      <c r="G32" s="70" t="s">
        <v>9</v>
      </c>
    </row>
    <row r="33" spans="1:7" s="26" customFormat="1" ht="15" customHeight="1">
      <c r="A33" s="565"/>
      <c r="B33" s="71" t="s">
        <v>46</v>
      </c>
      <c r="C33" s="72">
        <v>3</v>
      </c>
      <c r="D33" s="72" t="s">
        <v>9</v>
      </c>
      <c r="E33" s="72">
        <v>1</v>
      </c>
      <c r="F33" s="169">
        <v>2</v>
      </c>
      <c r="G33" s="72" t="s">
        <v>9</v>
      </c>
    </row>
    <row r="34" spans="1:7" s="26" customFormat="1" ht="15" customHeight="1">
      <c r="A34" s="563" t="s">
        <v>83</v>
      </c>
      <c r="B34" s="75" t="s">
        <v>2</v>
      </c>
      <c r="C34" s="76">
        <v>16</v>
      </c>
      <c r="D34" s="76">
        <v>2</v>
      </c>
      <c r="E34" s="76">
        <v>4</v>
      </c>
      <c r="F34" s="252">
        <v>9</v>
      </c>
      <c r="G34" s="70">
        <v>1</v>
      </c>
    </row>
    <row r="35" spans="1:7" s="26" customFormat="1" ht="15" customHeight="1">
      <c r="A35" s="564"/>
      <c r="B35" s="69" t="s">
        <v>45</v>
      </c>
      <c r="C35" s="70">
        <v>7</v>
      </c>
      <c r="D35" s="70">
        <v>1</v>
      </c>
      <c r="E35" s="70">
        <v>2</v>
      </c>
      <c r="F35" s="228">
        <v>4</v>
      </c>
      <c r="G35" s="70" t="s">
        <v>9</v>
      </c>
    </row>
    <row r="36" spans="1:7" s="26" customFormat="1" ht="15" customHeight="1">
      <c r="A36" s="565"/>
      <c r="B36" s="71" t="s">
        <v>46</v>
      </c>
      <c r="C36" s="72">
        <v>9</v>
      </c>
      <c r="D36" s="72">
        <v>1</v>
      </c>
      <c r="E36" s="72">
        <v>2</v>
      </c>
      <c r="F36" s="169">
        <v>5</v>
      </c>
      <c r="G36" s="72">
        <v>1</v>
      </c>
    </row>
    <row r="37" spans="1:7" s="26" customFormat="1" ht="15" customHeight="1">
      <c r="A37" s="563" t="s">
        <v>84</v>
      </c>
      <c r="B37" s="75" t="s">
        <v>2</v>
      </c>
      <c r="C37" s="76">
        <v>3</v>
      </c>
      <c r="D37" s="76" t="s">
        <v>9</v>
      </c>
      <c r="E37" s="76" t="s">
        <v>9</v>
      </c>
      <c r="F37" s="252">
        <v>2</v>
      </c>
      <c r="G37" s="70">
        <v>1</v>
      </c>
    </row>
    <row r="38" spans="1:7" s="26" customFormat="1" ht="15" customHeight="1">
      <c r="A38" s="564"/>
      <c r="B38" s="69" t="s">
        <v>45</v>
      </c>
      <c r="C38" s="70">
        <v>2</v>
      </c>
      <c r="D38" s="70" t="s">
        <v>9</v>
      </c>
      <c r="E38" s="70" t="s">
        <v>9</v>
      </c>
      <c r="F38" s="228">
        <v>1</v>
      </c>
      <c r="G38" s="70">
        <v>1</v>
      </c>
    </row>
    <row r="39" spans="1:7" s="26" customFormat="1" ht="15" customHeight="1">
      <c r="A39" s="565"/>
      <c r="B39" s="71" t="s">
        <v>46</v>
      </c>
      <c r="C39" s="72">
        <v>1</v>
      </c>
      <c r="D39" s="72" t="s">
        <v>9</v>
      </c>
      <c r="E39" s="72" t="s">
        <v>9</v>
      </c>
      <c r="F39" s="169">
        <v>1</v>
      </c>
      <c r="G39" s="72" t="s">
        <v>9</v>
      </c>
    </row>
    <row r="40" spans="1:7" s="26" customFormat="1" ht="15" customHeight="1">
      <c r="A40" s="563" t="s">
        <v>85</v>
      </c>
      <c r="B40" s="75" t="s">
        <v>2</v>
      </c>
      <c r="C40" s="76">
        <v>2</v>
      </c>
      <c r="D40" s="76" t="s">
        <v>9</v>
      </c>
      <c r="E40" s="76" t="s">
        <v>9</v>
      </c>
      <c r="F40" s="252">
        <v>2</v>
      </c>
      <c r="G40" s="70" t="s">
        <v>9</v>
      </c>
    </row>
    <row r="41" spans="1:7" s="26" customFormat="1" ht="15" customHeight="1">
      <c r="A41" s="564"/>
      <c r="B41" s="69" t="s">
        <v>45</v>
      </c>
      <c r="C41" s="70" t="s">
        <v>9</v>
      </c>
      <c r="D41" s="70" t="s">
        <v>9</v>
      </c>
      <c r="E41" s="70" t="s">
        <v>9</v>
      </c>
      <c r="F41" s="228" t="s">
        <v>9</v>
      </c>
      <c r="G41" s="70" t="s">
        <v>321</v>
      </c>
    </row>
    <row r="42" spans="1:7" s="26" customFormat="1" ht="15" customHeight="1">
      <c r="A42" s="565"/>
      <c r="B42" s="71" t="s">
        <v>46</v>
      </c>
      <c r="C42" s="72">
        <v>2</v>
      </c>
      <c r="D42" s="72" t="s">
        <v>9</v>
      </c>
      <c r="E42" s="72" t="s">
        <v>9</v>
      </c>
      <c r="F42" s="169">
        <v>2</v>
      </c>
      <c r="G42" s="72" t="s">
        <v>9</v>
      </c>
    </row>
    <row r="43" spans="1:7" s="26" customFormat="1" ht="15" customHeight="1">
      <c r="A43" s="563" t="s">
        <v>86</v>
      </c>
      <c r="B43" s="75" t="s">
        <v>2</v>
      </c>
      <c r="C43" s="76">
        <v>5</v>
      </c>
      <c r="D43" s="76">
        <v>1</v>
      </c>
      <c r="E43" s="76" t="s">
        <v>9</v>
      </c>
      <c r="F43" s="252">
        <v>4</v>
      </c>
      <c r="G43" s="70" t="s">
        <v>9</v>
      </c>
    </row>
    <row r="44" spans="1:7" s="26" customFormat="1" ht="15" customHeight="1">
      <c r="A44" s="564"/>
      <c r="B44" s="69" t="s">
        <v>45</v>
      </c>
      <c r="C44" s="70">
        <v>1</v>
      </c>
      <c r="D44" s="70">
        <v>1</v>
      </c>
      <c r="E44" s="70" t="s">
        <v>9</v>
      </c>
      <c r="F44" s="228" t="s">
        <v>9</v>
      </c>
      <c r="G44" s="70" t="s">
        <v>9</v>
      </c>
    </row>
    <row r="45" spans="1:7" s="26" customFormat="1" ht="15" customHeight="1">
      <c r="A45" s="565"/>
      <c r="B45" s="71" t="s">
        <v>46</v>
      </c>
      <c r="C45" s="72">
        <v>4</v>
      </c>
      <c r="D45" s="72" t="s">
        <v>9</v>
      </c>
      <c r="E45" s="72" t="s">
        <v>9</v>
      </c>
      <c r="F45" s="169">
        <v>4</v>
      </c>
      <c r="G45" s="72" t="s">
        <v>9</v>
      </c>
    </row>
    <row r="46" spans="1:7" s="26" customFormat="1" ht="15" customHeight="1">
      <c r="A46" s="563" t="s">
        <v>87</v>
      </c>
      <c r="B46" s="75" t="s">
        <v>2</v>
      </c>
      <c r="C46" s="76">
        <v>10</v>
      </c>
      <c r="D46" s="76" t="s">
        <v>9</v>
      </c>
      <c r="E46" s="76">
        <v>4</v>
      </c>
      <c r="F46" s="252">
        <v>5</v>
      </c>
      <c r="G46" s="70">
        <v>1</v>
      </c>
    </row>
    <row r="47" spans="1:7" s="26" customFormat="1" ht="15" customHeight="1">
      <c r="A47" s="564"/>
      <c r="B47" s="69" t="s">
        <v>45</v>
      </c>
      <c r="C47" s="70">
        <v>4</v>
      </c>
      <c r="D47" s="70" t="s">
        <v>9</v>
      </c>
      <c r="E47" s="70">
        <v>2</v>
      </c>
      <c r="F47" s="228">
        <v>2</v>
      </c>
      <c r="G47" s="70" t="s">
        <v>9</v>
      </c>
    </row>
    <row r="48" spans="1:7" s="26" customFormat="1" ht="15" customHeight="1">
      <c r="A48" s="565"/>
      <c r="B48" s="71" t="s">
        <v>46</v>
      </c>
      <c r="C48" s="72">
        <v>6</v>
      </c>
      <c r="D48" s="72" t="s">
        <v>9</v>
      </c>
      <c r="E48" s="72">
        <v>2</v>
      </c>
      <c r="F48" s="169">
        <v>3</v>
      </c>
      <c r="G48" s="72">
        <v>1</v>
      </c>
    </row>
    <row r="49" spans="1:7" s="26" customFormat="1" ht="15" customHeight="1">
      <c r="A49" s="563" t="s">
        <v>88</v>
      </c>
      <c r="B49" s="75" t="s">
        <v>2</v>
      </c>
      <c r="C49" s="76">
        <v>21</v>
      </c>
      <c r="D49" s="76">
        <v>4</v>
      </c>
      <c r="E49" s="76">
        <v>6</v>
      </c>
      <c r="F49" s="252">
        <v>10</v>
      </c>
      <c r="G49" s="70">
        <v>1</v>
      </c>
    </row>
    <row r="50" spans="1:7" s="26" customFormat="1" ht="15" customHeight="1">
      <c r="A50" s="564"/>
      <c r="B50" s="69" t="s">
        <v>45</v>
      </c>
      <c r="C50" s="70">
        <v>8</v>
      </c>
      <c r="D50" s="70" t="s">
        <v>9</v>
      </c>
      <c r="E50" s="70">
        <v>4</v>
      </c>
      <c r="F50" s="228">
        <v>4</v>
      </c>
      <c r="G50" s="70" t="s">
        <v>9</v>
      </c>
    </row>
    <row r="51" spans="1:7" s="26" customFormat="1" ht="15" customHeight="1">
      <c r="A51" s="565"/>
      <c r="B51" s="71" t="s">
        <v>46</v>
      </c>
      <c r="C51" s="72">
        <v>13</v>
      </c>
      <c r="D51" s="72">
        <v>4</v>
      </c>
      <c r="E51" s="72">
        <v>2</v>
      </c>
      <c r="F51" s="169">
        <v>6</v>
      </c>
      <c r="G51" s="72">
        <v>1</v>
      </c>
    </row>
    <row r="52" spans="1:7" s="26" customFormat="1" ht="15" customHeight="1">
      <c r="A52" s="563" t="s">
        <v>89</v>
      </c>
      <c r="B52" s="75" t="s">
        <v>2</v>
      </c>
      <c r="C52" s="76">
        <v>13</v>
      </c>
      <c r="D52" s="76" t="s">
        <v>9</v>
      </c>
      <c r="E52" s="76">
        <v>5</v>
      </c>
      <c r="F52" s="252">
        <v>7</v>
      </c>
      <c r="G52" s="70">
        <v>1</v>
      </c>
    </row>
    <row r="53" spans="1:7" s="26" customFormat="1" ht="15" customHeight="1">
      <c r="A53" s="564"/>
      <c r="B53" s="69" t="s">
        <v>45</v>
      </c>
      <c r="C53" s="70">
        <v>8</v>
      </c>
      <c r="D53" s="70" t="s">
        <v>9</v>
      </c>
      <c r="E53" s="70">
        <v>3</v>
      </c>
      <c r="F53" s="228">
        <v>4</v>
      </c>
      <c r="G53" s="70">
        <v>1</v>
      </c>
    </row>
    <row r="54" spans="1:7" s="26" customFormat="1" ht="15" customHeight="1">
      <c r="A54" s="565"/>
      <c r="B54" s="71" t="s">
        <v>46</v>
      </c>
      <c r="C54" s="72">
        <v>5</v>
      </c>
      <c r="D54" s="72" t="s">
        <v>9</v>
      </c>
      <c r="E54" s="72">
        <v>2</v>
      </c>
      <c r="F54" s="169">
        <v>3</v>
      </c>
      <c r="G54" s="72" t="s">
        <v>9</v>
      </c>
    </row>
    <row r="55" spans="1:7" s="26" customFormat="1" ht="15" customHeight="1">
      <c r="A55" s="563" t="s">
        <v>90</v>
      </c>
      <c r="B55" s="75" t="s">
        <v>2</v>
      </c>
      <c r="C55" s="76">
        <v>5</v>
      </c>
      <c r="D55" s="76" t="s">
        <v>9</v>
      </c>
      <c r="E55" s="76">
        <v>2</v>
      </c>
      <c r="F55" s="252">
        <v>3</v>
      </c>
      <c r="G55" s="70" t="s">
        <v>9</v>
      </c>
    </row>
    <row r="56" spans="1:7" s="26" customFormat="1" ht="15" customHeight="1">
      <c r="A56" s="564"/>
      <c r="B56" s="69" t="s">
        <v>45</v>
      </c>
      <c r="C56" s="70">
        <v>4</v>
      </c>
      <c r="D56" s="70" t="s">
        <v>9</v>
      </c>
      <c r="E56" s="70">
        <v>1</v>
      </c>
      <c r="F56" s="228">
        <v>3</v>
      </c>
      <c r="G56" s="70" t="s">
        <v>9</v>
      </c>
    </row>
    <row r="57" spans="1:7" s="26" customFormat="1" ht="15" customHeight="1">
      <c r="A57" s="565"/>
      <c r="B57" s="71" t="s">
        <v>46</v>
      </c>
      <c r="C57" s="72">
        <v>1</v>
      </c>
      <c r="D57" s="72" t="s">
        <v>9</v>
      </c>
      <c r="E57" s="72">
        <v>1</v>
      </c>
      <c r="F57" s="169" t="s">
        <v>9</v>
      </c>
      <c r="G57" s="72" t="s">
        <v>9</v>
      </c>
    </row>
    <row r="58" spans="1:7" s="26" customFormat="1" ht="15" customHeight="1">
      <c r="A58" s="563" t="s">
        <v>91</v>
      </c>
      <c r="B58" s="75" t="s">
        <v>2</v>
      </c>
      <c r="C58" s="76">
        <v>8</v>
      </c>
      <c r="D58" s="76">
        <v>1</v>
      </c>
      <c r="E58" s="76">
        <v>2</v>
      </c>
      <c r="F58" s="252">
        <v>5</v>
      </c>
      <c r="G58" s="70" t="s">
        <v>9</v>
      </c>
    </row>
    <row r="59" spans="1:7" s="26" customFormat="1" ht="15" customHeight="1">
      <c r="A59" s="564"/>
      <c r="B59" s="69" t="s">
        <v>45</v>
      </c>
      <c r="C59" s="70">
        <v>4</v>
      </c>
      <c r="D59" s="70" t="s">
        <v>9</v>
      </c>
      <c r="E59" s="70">
        <v>2</v>
      </c>
      <c r="F59" s="228">
        <v>2</v>
      </c>
      <c r="G59" s="70" t="s">
        <v>9</v>
      </c>
    </row>
    <row r="60" spans="1:7" s="26" customFormat="1" ht="15" customHeight="1">
      <c r="A60" s="565"/>
      <c r="B60" s="71" t="s">
        <v>46</v>
      </c>
      <c r="C60" s="72">
        <v>4</v>
      </c>
      <c r="D60" s="72">
        <v>1</v>
      </c>
      <c r="E60" s="72" t="s">
        <v>9</v>
      </c>
      <c r="F60" s="169">
        <v>3</v>
      </c>
      <c r="G60" s="72" t="s">
        <v>9</v>
      </c>
    </row>
    <row r="61" spans="1:7" s="26" customFormat="1" ht="15" customHeight="1">
      <c r="A61" s="563" t="s">
        <v>92</v>
      </c>
      <c r="B61" s="75" t="s">
        <v>2</v>
      </c>
      <c r="C61" s="76">
        <v>7</v>
      </c>
      <c r="D61" s="76" t="s">
        <v>9</v>
      </c>
      <c r="E61" s="76">
        <v>1</v>
      </c>
      <c r="F61" s="252">
        <v>6</v>
      </c>
      <c r="G61" s="70" t="s">
        <v>9</v>
      </c>
    </row>
    <row r="62" spans="1:7" s="26" customFormat="1" ht="15" customHeight="1">
      <c r="A62" s="564"/>
      <c r="B62" s="69" t="s">
        <v>45</v>
      </c>
      <c r="C62" s="70">
        <v>5</v>
      </c>
      <c r="D62" s="70" t="s">
        <v>9</v>
      </c>
      <c r="E62" s="70">
        <v>1</v>
      </c>
      <c r="F62" s="228">
        <v>4</v>
      </c>
      <c r="G62" s="70" t="s">
        <v>9</v>
      </c>
    </row>
    <row r="63" spans="1:7" s="26" customFormat="1" ht="15" customHeight="1">
      <c r="A63" s="565"/>
      <c r="B63" s="71" t="s">
        <v>46</v>
      </c>
      <c r="C63" s="72">
        <v>2</v>
      </c>
      <c r="D63" s="72" t="s">
        <v>9</v>
      </c>
      <c r="E63" s="72" t="s">
        <v>9</v>
      </c>
      <c r="F63" s="169">
        <v>2</v>
      </c>
      <c r="G63" s="72" t="s">
        <v>9</v>
      </c>
    </row>
    <row r="64" spans="1:7" s="26" customFormat="1" ht="15" customHeight="1">
      <c r="A64" s="563" t="s">
        <v>93</v>
      </c>
      <c r="B64" s="75" t="s">
        <v>2</v>
      </c>
      <c r="C64" s="76">
        <v>3</v>
      </c>
      <c r="D64" s="76" t="s">
        <v>9</v>
      </c>
      <c r="E64" s="76">
        <v>1</v>
      </c>
      <c r="F64" s="252">
        <v>2</v>
      </c>
      <c r="G64" s="70" t="s">
        <v>9</v>
      </c>
    </row>
    <row r="65" spans="1:7" s="26" customFormat="1" ht="15" customHeight="1">
      <c r="A65" s="564"/>
      <c r="B65" s="69" t="s">
        <v>45</v>
      </c>
      <c r="C65" s="70">
        <v>1</v>
      </c>
      <c r="D65" s="70" t="s">
        <v>9</v>
      </c>
      <c r="E65" s="70" t="s">
        <v>9</v>
      </c>
      <c r="F65" s="228">
        <v>1</v>
      </c>
      <c r="G65" s="70" t="s">
        <v>9</v>
      </c>
    </row>
    <row r="66" spans="1:7" s="26" customFormat="1" ht="15" customHeight="1">
      <c r="A66" s="565"/>
      <c r="B66" s="71" t="s">
        <v>46</v>
      </c>
      <c r="C66" s="72">
        <v>2</v>
      </c>
      <c r="D66" s="72" t="s">
        <v>9</v>
      </c>
      <c r="E66" s="72">
        <v>1</v>
      </c>
      <c r="F66" s="169">
        <v>1</v>
      </c>
      <c r="G66" s="72" t="s">
        <v>9</v>
      </c>
    </row>
    <row r="67" spans="1:7" s="26" customFormat="1" ht="15" customHeight="1">
      <c r="A67" s="563" t="s">
        <v>94</v>
      </c>
      <c r="B67" s="75" t="s">
        <v>2</v>
      </c>
      <c r="C67" s="76">
        <v>5</v>
      </c>
      <c r="D67" s="76">
        <v>2</v>
      </c>
      <c r="E67" s="76">
        <v>2</v>
      </c>
      <c r="F67" s="252">
        <v>1</v>
      </c>
      <c r="G67" s="70" t="s">
        <v>9</v>
      </c>
    </row>
    <row r="68" spans="1:7" s="26" customFormat="1" ht="15" customHeight="1">
      <c r="A68" s="564"/>
      <c r="B68" s="69" t="s">
        <v>45</v>
      </c>
      <c r="C68" s="70">
        <v>1</v>
      </c>
      <c r="D68" s="70">
        <v>1</v>
      </c>
      <c r="E68" s="70" t="s">
        <v>9</v>
      </c>
      <c r="F68" s="228" t="s">
        <v>9</v>
      </c>
      <c r="G68" s="70" t="s">
        <v>9</v>
      </c>
    </row>
    <row r="69" spans="1:7" s="26" customFormat="1" ht="15" customHeight="1">
      <c r="A69" s="565"/>
      <c r="B69" s="71" t="s">
        <v>46</v>
      </c>
      <c r="C69" s="72">
        <v>4</v>
      </c>
      <c r="D69" s="72">
        <v>1</v>
      </c>
      <c r="E69" s="72">
        <v>2</v>
      </c>
      <c r="F69" s="169">
        <v>1</v>
      </c>
      <c r="G69" s="72" t="s">
        <v>9</v>
      </c>
    </row>
    <row r="70" spans="1:7" s="80" customFormat="1" ht="12.75">
      <c r="A70" s="77" t="s">
        <v>95</v>
      </c>
      <c r="B70" s="78"/>
      <c r="C70" s="37"/>
      <c r="D70" s="79"/>
      <c r="E70" s="37"/>
      <c r="F70" s="79"/>
      <c r="G70" s="37"/>
    </row>
    <row r="71" spans="1:7" s="68" customFormat="1" ht="15" customHeight="1">
      <c r="A71" s="81"/>
      <c r="B71" s="82"/>
      <c r="C71" s="83"/>
      <c r="D71" s="83"/>
      <c r="E71" s="83"/>
      <c r="F71" s="83"/>
      <c r="G71" s="83"/>
    </row>
  </sheetData>
  <sheetProtection/>
  <mergeCells count="23">
    <mergeCell ref="A55:A57"/>
    <mergeCell ref="A37:A39"/>
    <mergeCell ref="A58:A60"/>
    <mergeCell ref="A61:A63"/>
    <mergeCell ref="A64:A66"/>
    <mergeCell ref="A67:A69"/>
    <mergeCell ref="A40:A42"/>
    <mergeCell ref="A43:A45"/>
    <mergeCell ref="A46:A48"/>
    <mergeCell ref="A49:A51"/>
    <mergeCell ref="A52:A54"/>
    <mergeCell ref="A19:A21"/>
    <mergeCell ref="A22:A24"/>
    <mergeCell ref="A25:A27"/>
    <mergeCell ref="A28:A30"/>
    <mergeCell ref="A31:A33"/>
    <mergeCell ref="A34:A36"/>
    <mergeCell ref="C2:C3"/>
    <mergeCell ref="A4:A6"/>
    <mergeCell ref="A7:A9"/>
    <mergeCell ref="A10:A12"/>
    <mergeCell ref="A13:A15"/>
    <mergeCell ref="A16:A18"/>
  </mergeCells>
  <printOptions/>
  <pageMargins left="0.7874015748031497" right="0.7874015748031497" top="0.5905511811023623" bottom="0.5905511811023623" header="0.31496062992125984" footer="0.31496062992125984"/>
  <pageSetup fitToHeight="1" fitToWidth="1" horizontalDpi="600" verticalDpi="600" orientation="portrait" paperSize="9" scale="76" r:id="rId1"/>
</worksheet>
</file>

<file path=xl/worksheets/sheet15.xml><?xml version="1.0" encoding="utf-8"?>
<worksheet xmlns="http://schemas.openxmlformats.org/spreadsheetml/2006/main" xmlns:r="http://schemas.openxmlformats.org/officeDocument/2006/relationships">
  <sheetPr>
    <pageSetUpPr fitToPage="1"/>
  </sheetPr>
  <dimension ref="A1:Y69"/>
  <sheetViews>
    <sheetView showGridLines="0" view="pageBreakPreview" zoomScaleNormal="90" zoomScaleSheetLayoutView="100" workbookViewId="0" topLeftCell="A1">
      <pane xSplit="2" ySplit="2" topLeftCell="J55" activePane="bottomRight" state="frozen"/>
      <selection pane="topLeft" activeCell="A1" sqref="A1"/>
      <selection pane="topRight" activeCell="A1" sqref="A1"/>
      <selection pane="bottomLeft" activeCell="A1" sqref="A1"/>
      <selection pane="bottomRight" activeCell="Z12" sqref="Z12:Z68"/>
    </sheetView>
  </sheetViews>
  <sheetFormatPr defaultColWidth="9.00390625" defaultRowHeight="10.5" customHeight="1"/>
  <cols>
    <col min="1" max="1" width="8.140625" style="87" customWidth="1"/>
    <col min="2" max="2" width="5.421875" style="88" bestFit="1" customWidth="1"/>
    <col min="3" max="3" width="9.28125" style="89" customWidth="1"/>
    <col min="4" max="25" width="7.57421875" style="89" customWidth="1"/>
    <col min="26" max="16384" width="9.00390625" style="89" customWidth="1"/>
  </cols>
  <sheetData>
    <row r="1" spans="1:25" ht="12.75">
      <c r="A1" s="87" t="s">
        <v>279</v>
      </c>
      <c r="Y1" s="30" t="s">
        <v>328</v>
      </c>
    </row>
    <row r="2" spans="1:25" ht="12.75">
      <c r="A2" s="119"/>
      <c r="B2" s="120"/>
      <c r="C2" s="121" t="s">
        <v>2</v>
      </c>
      <c r="D2" s="121" t="s">
        <v>201</v>
      </c>
      <c r="E2" s="122" t="s">
        <v>130</v>
      </c>
      <c r="F2" s="122" t="s">
        <v>131</v>
      </c>
      <c r="G2" s="122" t="s">
        <v>132</v>
      </c>
      <c r="H2" s="122" t="s">
        <v>133</v>
      </c>
      <c r="I2" s="122" t="s">
        <v>134</v>
      </c>
      <c r="J2" s="122" t="s">
        <v>135</v>
      </c>
      <c r="K2" s="122" t="s">
        <v>136</v>
      </c>
      <c r="L2" s="122" t="s">
        <v>137</v>
      </c>
      <c r="M2" s="122" t="s">
        <v>138</v>
      </c>
      <c r="N2" s="122" t="s">
        <v>139</v>
      </c>
      <c r="O2" s="122" t="s">
        <v>140</v>
      </c>
      <c r="P2" s="122" t="s">
        <v>141</v>
      </c>
      <c r="Q2" s="122" t="s">
        <v>142</v>
      </c>
      <c r="R2" s="122" t="s">
        <v>143</v>
      </c>
      <c r="S2" s="122" t="s">
        <v>144</v>
      </c>
      <c r="T2" s="122" t="s">
        <v>145</v>
      </c>
      <c r="U2" s="122" t="s">
        <v>202</v>
      </c>
      <c r="V2" s="122" t="s">
        <v>203</v>
      </c>
      <c r="W2" s="122" t="s">
        <v>204</v>
      </c>
      <c r="X2" s="122" t="s">
        <v>205</v>
      </c>
      <c r="Y2" s="122" t="s">
        <v>113</v>
      </c>
    </row>
    <row r="3" spans="1:25" ht="16.5" customHeight="1">
      <c r="A3" s="557" t="s">
        <v>199</v>
      </c>
      <c r="B3" s="326" t="s">
        <v>2</v>
      </c>
      <c r="C3" s="327">
        <v>12322</v>
      </c>
      <c r="D3" s="329">
        <v>2</v>
      </c>
      <c r="E3" s="329">
        <v>2</v>
      </c>
      <c r="F3" s="329">
        <v>4</v>
      </c>
      <c r="G3" s="329">
        <v>7</v>
      </c>
      <c r="H3" s="329">
        <v>13</v>
      </c>
      <c r="I3" s="329">
        <v>25</v>
      </c>
      <c r="J3" s="329">
        <v>54</v>
      </c>
      <c r="K3" s="329">
        <v>161</v>
      </c>
      <c r="L3" s="329">
        <v>407</v>
      </c>
      <c r="M3" s="327">
        <v>531</v>
      </c>
      <c r="N3" s="327">
        <v>622</v>
      </c>
      <c r="O3" s="329">
        <v>654</v>
      </c>
      <c r="P3" s="329">
        <v>814</v>
      </c>
      <c r="Q3" s="329">
        <v>1259</v>
      </c>
      <c r="R3" s="329">
        <v>1216</v>
      </c>
      <c r="S3" s="329">
        <v>1471</v>
      </c>
      <c r="T3" s="329">
        <v>1977</v>
      </c>
      <c r="U3" s="329">
        <v>1740</v>
      </c>
      <c r="V3" s="329">
        <v>1009</v>
      </c>
      <c r="W3" s="329">
        <v>311</v>
      </c>
      <c r="X3" s="329">
        <v>41</v>
      </c>
      <c r="Y3" s="329">
        <v>2</v>
      </c>
    </row>
    <row r="4" spans="1:25" ht="16.5" customHeight="1">
      <c r="A4" s="558"/>
      <c r="B4" s="330" t="s">
        <v>45</v>
      </c>
      <c r="C4" s="331">
        <v>4558</v>
      </c>
      <c r="D4" s="331" t="s">
        <v>9</v>
      </c>
      <c r="E4" s="331">
        <v>1</v>
      </c>
      <c r="F4" s="331">
        <v>2</v>
      </c>
      <c r="G4" s="331">
        <v>5</v>
      </c>
      <c r="H4" s="331">
        <v>10</v>
      </c>
      <c r="I4" s="331">
        <v>17</v>
      </c>
      <c r="J4" s="331">
        <v>34</v>
      </c>
      <c r="K4" s="331">
        <v>109</v>
      </c>
      <c r="L4" s="331">
        <v>235</v>
      </c>
      <c r="M4" s="331">
        <v>323</v>
      </c>
      <c r="N4" s="331">
        <v>342</v>
      </c>
      <c r="O4" s="331">
        <v>382</v>
      </c>
      <c r="P4" s="331">
        <v>449</v>
      </c>
      <c r="Q4" s="331">
        <v>565</v>
      </c>
      <c r="R4" s="331">
        <v>473</v>
      </c>
      <c r="S4" s="331">
        <v>477</v>
      </c>
      <c r="T4" s="331">
        <v>510</v>
      </c>
      <c r="U4" s="331">
        <v>403</v>
      </c>
      <c r="V4" s="331">
        <v>172</v>
      </c>
      <c r="W4" s="331">
        <v>40</v>
      </c>
      <c r="X4" s="331">
        <v>7</v>
      </c>
      <c r="Y4" s="331">
        <v>2</v>
      </c>
    </row>
    <row r="5" spans="1:25" ht="16.5" customHeight="1">
      <c r="A5" s="559"/>
      <c r="B5" s="333" t="s">
        <v>46</v>
      </c>
      <c r="C5" s="334">
        <v>7764</v>
      </c>
      <c r="D5" s="334">
        <v>2</v>
      </c>
      <c r="E5" s="334">
        <v>1</v>
      </c>
      <c r="F5" s="334">
        <v>2</v>
      </c>
      <c r="G5" s="334">
        <v>2</v>
      </c>
      <c r="H5" s="334">
        <v>3</v>
      </c>
      <c r="I5" s="334">
        <v>8</v>
      </c>
      <c r="J5" s="334">
        <v>20</v>
      </c>
      <c r="K5" s="334">
        <v>52</v>
      </c>
      <c r="L5" s="334">
        <v>172</v>
      </c>
      <c r="M5" s="334">
        <v>208</v>
      </c>
      <c r="N5" s="334">
        <v>280</v>
      </c>
      <c r="O5" s="334">
        <v>272</v>
      </c>
      <c r="P5" s="334">
        <v>365</v>
      </c>
      <c r="Q5" s="334">
        <v>694</v>
      </c>
      <c r="R5" s="334">
        <v>743</v>
      </c>
      <c r="S5" s="334">
        <v>994</v>
      </c>
      <c r="T5" s="334">
        <v>1467</v>
      </c>
      <c r="U5" s="334">
        <v>1337</v>
      </c>
      <c r="V5" s="334">
        <v>837</v>
      </c>
      <c r="W5" s="334">
        <v>271</v>
      </c>
      <c r="X5" s="334">
        <v>34</v>
      </c>
      <c r="Y5" s="334" t="s">
        <v>9</v>
      </c>
    </row>
    <row r="6" spans="1:25" ht="16.5" customHeight="1">
      <c r="A6" s="560" t="s">
        <v>7</v>
      </c>
      <c r="B6" s="317" t="s">
        <v>2</v>
      </c>
      <c r="C6" s="105">
        <v>606</v>
      </c>
      <c r="D6" s="105" t="s">
        <v>9</v>
      </c>
      <c r="E6" s="105" t="s">
        <v>9</v>
      </c>
      <c r="F6" s="105" t="s">
        <v>9</v>
      </c>
      <c r="G6" s="105">
        <v>1</v>
      </c>
      <c r="H6" s="105">
        <v>1</v>
      </c>
      <c r="I6" s="105">
        <v>2</v>
      </c>
      <c r="J6" s="105">
        <v>3</v>
      </c>
      <c r="K6" s="105">
        <v>8</v>
      </c>
      <c r="L6" s="105">
        <v>15</v>
      </c>
      <c r="M6" s="105">
        <v>23</v>
      </c>
      <c r="N6" s="105">
        <v>27</v>
      </c>
      <c r="O6" s="105">
        <v>38</v>
      </c>
      <c r="P6" s="105">
        <v>46</v>
      </c>
      <c r="Q6" s="105">
        <v>69</v>
      </c>
      <c r="R6" s="105">
        <v>41</v>
      </c>
      <c r="S6" s="105">
        <v>69</v>
      </c>
      <c r="T6" s="105">
        <v>102</v>
      </c>
      <c r="U6" s="105">
        <v>85</v>
      </c>
      <c r="V6" s="105">
        <v>51</v>
      </c>
      <c r="W6" s="105">
        <v>22</v>
      </c>
      <c r="X6" s="105">
        <v>3</v>
      </c>
      <c r="Y6" s="105" t="s">
        <v>9</v>
      </c>
    </row>
    <row r="7" spans="1:25" ht="16.5" customHeight="1">
      <c r="A7" s="561"/>
      <c r="B7" s="320" t="s">
        <v>45</v>
      </c>
      <c r="C7" s="321">
        <v>232</v>
      </c>
      <c r="D7" s="321" t="s">
        <v>9</v>
      </c>
      <c r="E7" s="321" t="s">
        <v>9</v>
      </c>
      <c r="F7" s="321" t="s">
        <v>9</v>
      </c>
      <c r="G7" s="321">
        <v>1</v>
      </c>
      <c r="H7" s="321">
        <v>1</v>
      </c>
      <c r="I7" s="321">
        <v>1</v>
      </c>
      <c r="J7" s="321">
        <v>1</v>
      </c>
      <c r="K7" s="321">
        <v>5</v>
      </c>
      <c r="L7" s="321">
        <v>10</v>
      </c>
      <c r="M7" s="321">
        <v>11</v>
      </c>
      <c r="N7" s="321">
        <v>15</v>
      </c>
      <c r="O7" s="321">
        <v>16</v>
      </c>
      <c r="P7" s="321">
        <v>21</v>
      </c>
      <c r="Q7" s="321">
        <v>34</v>
      </c>
      <c r="R7" s="321">
        <v>17</v>
      </c>
      <c r="S7" s="321">
        <v>23</v>
      </c>
      <c r="T7" s="321">
        <v>30</v>
      </c>
      <c r="U7" s="321">
        <v>27</v>
      </c>
      <c r="V7" s="321">
        <v>12</v>
      </c>
      <c r="W7" s="321">
        <v>6</v>
      </c>
      <c r="X7" s="321">
        <v>1</v>
      </c>
      <c r="Y7" s="321" t="s">
        <v>9</v>
      </c>
    </row>
    <row r="8" spans="1:25" ht="16.5" customHeight="1">
      <c r="A8" s="562"/>
      <c r="B8" s="323" t="s">
        <v>46</v>
      </c>
      <c r="C8" s="324">
        <v>374</v>
      </c>
      <c r="D8" s="324" t="s">
        <v>9</v>
      </c>
      <c r="E8" s="324" t="s">
        <v>9</v>
      </c>
      <c r="F8" s="324" t="s">
        <v>9</v>
      </c>
      <c r="G8" s="324" t="s">
        <v>9</v>
      </c>
      <c r="H8" s="324" t="s">
        <v>9</v>
      </c>
      <c r="I8" s="324">
        <v>1</v>
      </c>
      <c r="J8" s="324">
        <v>2</v>
      </c>
      <c r="K8" s="324">
        <v>3</v>
      </c>
      <c r="L8" s="324">
        <v>5</v>
      </c>
      <c r="M8" s="324">
        <v>12</v>
      </c>
      <c r="N8" s="324">
        <v>12</v>
      </c>
      <c r="O8" s="324">
        <v>22</v>
      </c>
      <c r="P8" s="324">
        <v>25</v>
      </c>
      <c r="Q8" s="324">
        <v>35</v>
      </c>
      <c r="R8" s="324">
        <v>24</v>
      </c>
      <c r="S8" s="324">
        <v>46</v>
      </c>
      <c r="T8" s="324">
        <v>72</v>
      </c>
      <c r="U8" s="324">
        <v>58</v>
      </c>
      <c r="V8" s="324">
        <v>39</v>
      </c>
      <c r="W8" s="324">
        <v>16</v>
      </c>
      <c r="X8" s="324">
        <v>2</v>
      </c>
      <c r="Y8" s="324" t="s">
        <v>9</v>
      </c>
    </row>
    <row r="9" spans="1:25" ht="16.5" customHeight="1">
      <c r="A9" s="526" t="s">
        <v>150</v>
      </c>
      <c r="B9" s="56" t="s">
        <v>2</v>
      </c>
      <c r="C9" s="28">
        <v>32</v>
      </c>
      <c r="D9" s="28" t="str">
        <f aca="true" t="shared" si="0" ref="D9:Y9">IF(SUM(D10:D11)=0,"-",SUM(D10:D11))</f>
        <v>-</v>
      </c>
      <c r="E9" s="28" t="str">
        <f t="shared" si="0"/>
        <v>-</v>
      </c>
      <c r="F9" s="28" t="str">
        <f t="shared" si="0"/>
        <v>-</v>
      </c>
      <c r="G9" s="28" t="str">
        <f t="shared" si="0"/>
        <v>-</v>
      </c>
      <c r="H9" s="28" t="str">
        <f t="shared" si="0"/>
        <v>-</v>
      </c>
      <c r="I9" s="28" t="str">
        <f t="shared" si="0"/>
        <v>-</v>
      </c>
      <c r="J9" s="28" t="str">
        <f t="shared" si="0"/>
        <v>-</v>
      </c>
      <c r="K9" s="28" t="str">
        <f t="shared" si="0"/>
        <v>-</v>
      </c>
      <c r="L9" s="28" t="str">
        <f t="shared" si="0"/>
        <v>-</v>
      </c>
      <c r="M9" s="28">
        <f t="shared" si="0"/>
        <v>3</v>
      </c>
      <c r="N9" s="28">
        <f t="shared" si="0"/>
        <v>3</v>
      </c>
      <c r="O9" s="28">
        <f t="shared" si="0"/>
        <v>1</v>
      </c>
      <c r="P9" s="28">
        <f t="shared" si="0"/>
        <v>2</v>
      </c>
      <c r="Q9" s="28">
        <f t="shared" si="0"/>
        <v>4</v>
      </c>
      <c r="R9" s="28">
        <f t="shared" si="0"/>
        <v>3</v>
      </c>
      <c r="S9" s="28">
        <f t="shared" si="0"/>
        <v>4</v>
      </c>
      <c r="T9" s="28">
        <f t="shared" si="0"/>
        <v>3</v>
      </c>
      <c r="U9" s="28">
        <f t="shared" si="0"/>
        <v>6</v>
      </c>
      <c r="V9" s="28">
        <f t="shared" si="0"/>
        <v>1</v>
      </c>
      <c r="W9" s="28">
        <f t="shared" si="0"/>
        <v>2</v>
      </c>
      <c r="X9" s="28" t="str">
        <f t="shared" si="0"/>
        <v>-</v>
      </c>
      <c r="Y9" s="28" t="str">
        <f t="shared" si="0"/>
        <v>-</v>
      </c>
    </row>
    <row r="10" spans="1:25" ht="16.5" customHeight="1">
      <c r="A10" s="527"/>
      <c r="B10" s="273" t="s">
        <v>45</v>
      </c>
      <c r="C10" s="270">
        <v>13</v>
      </c>
      <c r="D10" s="270" t="str">
        <f aca="true" t="shared" si="1" ref="D10:Y11">IF(SUM(D13,D16,D19,D22,D25,D28,D31,D34,D37,D40,D43,D46,D49,D52,D55,D58,D61,D64,D67)=0,"-",SUM(D13,D16,D19,D22,D25,D28,D31,D34,D37,D40,D43,D46,D49,D52,D55,D58,D61,D64,D67))</f>
        <v>-</v>
      </c>
      <c r="E10" s="270" t="str">
        <f t="shared" si="1"/>
        <v>-</v>
      </c>
      <c r="F10" s="270" t="str">
        <f t="shared" si="1"/>
        <v>-</v>
      </c>
      <c r="G10" s="270" t="str">
        <f t="shared" si="1"/>
        <v>-</v>
      </c>
      <c r="H10" s="270" t="str">
        <f t="shared" si="1"/>
        <v>-</v>
      </c>
      <c r="I10" s="270" t="str">
        <f t="shared" si="1"/>
        <v>-</v>
      </c>
      <c r="J10" s="270" t="str">
        <f t="shared" si="1"/>
        <v>-</v>
      </c>
      <c r="K10" s="270" t="str">
        <f t="shared" si="1"/>
        <v>-</v>
      </c>
      <c r="L10" s="270" t="str">
        <f t="shared" si="1"/>
        <v>-</v>
      </c>
      <c r="M10" s="270">
        <f t="shared" si="1"/>
        <v>2</v>
      </c>
      <c r="N10" s="270">
        <f t="shared" si="1"/>
        <v>3</v>
      </c>
      <c r="O10" s="270">
        <f t="shared" si="1"/>
        <v>1</v>
      </c>
      <c r="P10" s="270" t="str">
        <f t="shared" si="1"/>
        <v>-</v>
      </c>
      <c r="Q10" s="270">
        <f t="shared" si="1"/>
        <v>2</v>
      </c>
      <c r="R10" s="270">
        <f t="shared" si="1"/>
        <v>1</v>
      </c>
      <c r="S10" s="270">
        <f t="shared" si="1"/>
        <v>1</v>
      </c>
      <c r="T10" s="270">
        <f t="shared" si="1"/>
        <v>1</v>
      </c>
      <c r="U10" s="270">
        <f t="shared" si="1"/>
        <v>1</v>
      </c>
      <c r="V10" s="270" t="str">
        <f t="shared" si="1"/>
        <v>-</v>
      </c>
      <c r="W10" s="270">
        <f t="shared" si="1"/>
        <v>1</v>
      </c>
      <c r="X10" s="270" t="str">
        <f t="shared" si="1"/>
        <v>-</v>
      </c>
      <c r="Y10" s="270" t="str">
        <f t="shared" si="1"/>
        <v>-</v>
      </c>
    </row>
    <row r="11" spans="1:25" ht="16.5" customHeight="1">
      <c r="A11" s="528"/>
      <c r="B11" s="275" t="s">
        <v>46</v>
      </c>
      <c r="C11" s="272">
        <v>19</v>
      </c>
      <c r="D11" s="272" t="str">
        <f t="shared" si="1"/>
        <v>-</v>
      </c>
      <c r="E11" s="272" t="str">
        <f t="shared" si="1"/>
        <v>-</v>
      </c>
      <c r="F11" s="272" t="str">
        <f t="shared" si="1"/>
        <v>-</v>
      </c>
      <c r="G11" s="272" t="str">
        <f t="shared" si="1"/>
        <v>-</v>
      </c>
      <c r="H11" s="272" t="str">
        <f t="shared" si="1"/>
        <v>-</v>
      </c>
      <c r="I11" s="272" t="str">
        <f t="shared" si="1"/>
        <v>-</v>
      </c>
      <c r="J11" s="272" t="str">
        <f t="shared" si="1"/>
        <v>-</v>
      </c>
      <c r="K11" s="272" t="str">
        <f t="shared" si="1"/>
        <v>-</v>
      </c>
      <c r="L11" s="272" t="str">
        <f t="shared" si="1"/>
        <v>-</v>
      </c>
      <c r="M11" s="272">
        <f t="shared" si="1"/>
        <v>1</v>
      </c>
      <c r="N11" s="272" t="str">
        <f t="shared" si="1"/>
        <v>-</v>
      </c>
      <c r="O11" s="272" t="str">
        <f t="shared" si="1"/>
        <v>-</v>
      </c>
      <c r="P11" s="272">
        <f t="shared" si="1"/>
        <v>2</v>
      </c>
      <c r="Q11" s="272">
        <f t="shared" si="1"/>
        <v>2</v>
      </c>
      <c r="R11" s="272">
        <f t="shared" si="1"/>
        <v>2</v>
      </c>
      <c r="S11" s="272">
        <f t="shared" si="1"/>
        <v>3</v>
      </c>
      <c r="T11" s="272">
        <f t="shared" si="1"/>
        <v>2</v>
      </c>
      <c r="U11" s="272">
        <f t="shared" si="1"/>
        <v>5</v>
      </c>
      <c r="V11" s="272">
        <f t="shared" si="1"/>
        <v>1</v>
      </c>
      <c r="W11" s="272">
        <f t="shared" si="1"/>
        <v>1</v>
      </c>
      <c r="X11" s="272" t="str">
        <f t="shared" si="1"/>
        <v>-</v>
      </c>
      <c r="Y11" s="272" t="str">
        <f t="shared" si="1"/>
        <v>-</v>
      </c>
    </row>
    <row r="12" spans="1:25" ht="16.5" customHeight="1">
      <c r="A12" s="563" t="s">
        <v>76</v>
      </c>
      <c r="B12" s="21" t="s">
        <v>2</v>
      </c>
      <c r="C12" s="447">
        <v>14</v>
      </c>
      <c r="D12" s="447">
        <v>0</v>
      </c>
      <c r="E12" s="447">
        <v>0</v>
      </c>
      <c r="F12" s="447">
        <v>0</v>
      </c>
      <c r="G12" s="447">
        <v>0</v>
      </c>
      <c r="H12" s="447">
        <v>0</v>
      </c>
      <c r="I12" s="447">
        <v>0</v>
      </c>
      <c r="J12" s="447">
        <v>0</v>
      </c>
      <c r="K12" s="447">
        <v>0</v>
      </c>
      <c r="L12" s="447">
        <v>0</v>
      </c>
      <c r="M12" s="447">
        <v>2</v>
      </c>
      <c r="N12" s="447">
        <v>1</v>
      </c>
      <c r="O12" s="447">
        <v>1</v>
      </c>
      <c r="P12" s="447">
        <v>1</v>
      </c>
      <c r="Q12" s="447">
        <v>2</v>
      </c>
      <c r="R12" s="447">
        <v>1</v>
      </c>
      <c r="S12" s="447">
        <v>0</v>
      </c>
      <c r="T12" s="447">
        <v>2</v>
      </c>
      <c r="U12" s="447">
        <v>3</v>
      </c>
      <c r="V12" s="447">
        <v>0</v>
      </c>
      <c r="W12" s="447">
        <v>1</v>
      </c>
      <c r="X12" s="447">
        <v>0</v>
      </c>
      <c r="Y12" s="447"/>
    </row>
    <row r="13" spans="1:25" ht="16.5" customHeight="1">
      <c r="A13" s="564"/>
      <c r="B13" s="23" t="s">
        <v>45</v>
      </c>
      <c r="C13" s="448">
        <v>5</v>
      </c>
      <c r="D13" s="448">
        <v>0</v>
      </c>
      <c r="E13" s="448">
        <v>0</v>
      </c>
      <c r="F13" s="448">
        <v>0</v>
      </c>
      <c r="G13" s="448">
        <v>0</v>
      </c>
      <c r="H13" s="448">
        <v>0</v>
      </c>
      <c r="I13" s="448">
        <v>0</v>
      </c>
      <c r="J13" s="448">
        <v>0</v>
      </c>
      <c r="K13" s="448">
        <v>0</v>
      </c>
      <c r="L13" s="448">
        <v>0</v>
      </c>
      <c r="M13" s="448">
        <v>1</v>
      </c>
      <c r="N13" s="448">
        <v>1</v>
      </c>
      <c r="O13" s="448">
        <v>1</v>
      </c>
      <c r="P13" s="448">
        <v>0</v>
      </c>
      <c r="Q13" s="448">
        <v>1</v>
      </c>
      <c r="R13" s="448">
        <v>0</v>
      </c>
      <c r="S13" s="448">
        <v>0</v>
      </c>
      <c r="T13" s="448">
        <v>0</v>
      </c>
      <c r="U13" s="448">
        <v>0</v>
      </c>
      <c r="V13" s="448">
        <v>0</v>
      </c>
      <c r="W13" s="448">
        <v>1</v>
      </c>
      <c r="X13" s="448">
        <v>0</v>
      </c>
      <c r="Y13" s="448"/>
    </row>
    <row r="14" spans="1:25" ht="16.5" customHeight="1">
      <c r="A14" s="565"/>
      <c r="B14" s="24" t="s">
        <v>46</v>
      </c>
      <c r="C14" s="449">
        <v>9</v>
      </c>
      <c r="D14" s="449">
        <v>0</v>
      </c>
      <c r="E14" s="449">
        <v>0</v>
      </c>
      <c r="F14" s="449">
        <v>0</v>
      </c>
      <c r="G14" s="449">
        <v>0</v>
      </c>
      <c r="H14" s="449">
        <v>0</v>
      </c>
      <c r="I14" s="449">
        <v>0</v>
      </c>
      <c r="J14" s="449">
        <v>0</v>
      </c>
      <c r="K14" s="449">
        <v>0</v>
      </c>
      <c r="L14" s="449">
        <v>0</v>
      </c>
      <c r="M14" s="449">
        <v>1</v>
      </c>
      <c r="N14" s="449">
        <v>0</v>
      </c>
      <c r="O14" s="449">
        <v>0</v>
      </c>
      <c r="P14" s="449">
        <v>1</v>
      </c>
      <c r="Q14" s="449">
        <v>1</v>
      </c>
      <c r="R14" s="449">
        <v>1</v>
      </c>
      <c r="S14" s="449">
        <v>0</v>
      </c>
      <c r="T14" s="449">
        <v>2</v>
      </c>
      <c r="U14" s="449">
        <v>3</v>
      </c>
      <c r="V14" s="449">
        <v>0</v>
      </c>
      <c r="W14" s="449">
        <v>0</v>
      </c>
      <c r="X14" s="449">
        <v>0</v>
      </c>
      <c r="Y14" s="449"/>
    </row>
    <row r="15" spans="1:25" ht="16.5" customHeight="1">
      <c r="A15" s="563" t="s">
        <v>77</v>
      </c>
      <c r="B15" s="21" t="s">
        <v>2</v>
      </c>
      <c r="C15" s="447">
        <v>4</v>
      </c>
      <c r="D15" s="447">
        <v>0</v>
      </c>
      <c r="E15" s="447">
        <v>0</v>
      </c>
      <c r="F15" s="447">
        <v>0</v>
      </c>
      <c r="G15" s="447">
        <v>0</v>
      </c>
      <c r="H15" s="447">
        <v>0</v>
      </c>
      <c r="I15" s="447">
        <v>0</v>
      </c>
      <c r="J15" s="447">
        <v>0</v>
      </c>
      <c r="K15" s="447">
        <v>0</v>
      </c>
      <c r="L15" s="447">
        <v>0</v>
      </c>
      <c r="M15" s="447">
        <v>1</v>
      </c>
      <c r="N15" s="447">
        <v>1</v>
      </c>
      <c r="O15" s="447">
        <v>0</v>
      </c>
      <c r="P15" s="447">
        <v>0</v>
      </c>
      <c r="Q15" s="447">
        <v>2</v>
      </c>
      <c r="R15" s="447">
        <v>0</v>
      </c>
      <c r="S15" s="447">
        <v>0</v>
      </c>
      <c r="T15" s="447">
        <v>0</v>
      </c>
      <c r="U15" s="447">
        <v>0</v>
      </c>
      <c r="V15" s="447">
        <v>0</v>
      </c>
      <c r="W15" s="447">
        <v>0</v>
      </c>
      <c r="X15" s="447">
        <v>0</v>
      </c>
      <c r="Y15" s="447"/>
    </row>
    <row r="16" spans="1:25" ht="16.5" customHeight="1">
      <c r="A16" s="564"/>
      <c r="B16" s="23" t="s">
        <v>45</v>
      </c>
      <c r="C16" s="448">
        <v>3</v>
      </c>
      <c r="D16" s="448">
        <v>0</v>
      </c>
      <c r="E16" s="448">
        <v>0</v>
      </c>
      <c r="F16" s="448">
        <v>0</v>
      </c>
      <c r="G16" s="448">
        <v>0</v>
      </c>
      <c r="H16" s="448">
        <v>0</v>
      </c>
      <c r="I16" s="448">
        <v>0</v>
      </c>
      <c r="J16" s="448">
        <v>0</v>
      </c>
      <c r="K16" s="448">
        <v>0</v>
      </c>
      <c r="L16" s="448">
        <v>0</v>
      </c>
      <c r="M16" s="448">
        <v>1</v>
      </c>
      <c r="N16" s="448">
        <v>1</v>
      </c>
      <c r="O16" s="448">
        <v>0</v>
      </c>
      <c r="P16" s="448">
        <v>0</v>
      </c>
      <c r="Q16" s="448">
        <v>1</v>
      </c>
      <c r="R16" s="448">
        <v>0</v>
      </c>
      <c r="S16" s="448">
        <v>0</v>
      </c>
      <c r="T16" s="448">
        <v>0</v>
      </c>
      <c r="U16" s="448">
        <v>0</v>
      </c>
      <c r="V16" s="448">
        <v>0</v>
      </c>
      <c r="W16" s="448">
        <v>0</v>
      </c>
      <c r="X16" s="448">
        <v>0</v>
      </c>
      <c r="Y16" s="448"/>
    </row>
    <row r="17" spans="1:25" ht="16.5" customHeight="1">
      <c r="A17" s="565"/>
      <c r="B17" s="24" t="s">
        <v>46</v>
      </c>
      <c r="C17" s="449">
        <v>1</v>
      </c>
      <c r="D17" s="449">
        <v>0</v>
      </c>
      <c r="E17" s="449">
        <v>0</v>
      </c>
      <c r="F17" s="449">
        <v>0</v>
      </c>
      <c r="G17" s="449">
        <v>0</v>
      </c>
      <c r="H17" s="449">
        <v>0</v>
      </c>
      <c r="I17" s="449">
        <v>0</v>
      </c>
      <c r="J17" s="449">
        <v>0</v>
      </c>
      <c r="K17" s="449">
        <v>0</v>
      </c>
      <c r="L17" s="449">
        <v>0</v>
      </c>
      <c r="M17" s="449">
        <v>0</v>
      </c>
      <c r="N17" s="449">
        <v>0</v>
      </c>
      <c r="O17" s="449">
        <v>0</v>
      </c>
      <c r="P17" s="449">
        <v>0</v>
      </c>
      <c r="Q17" s="449">
        <v>1</v>
      </c>
      <c r="R17" s="449">
        <v>0</v>
      </c>
      <c r="S17" s="449">
        <v>0</v>
      </c>
      <c r="T17" s="449">
        <v>0</v>
      </c>
      <c r="U17" s="449">
        <v>0</v>
      </c>
      <c r="V17" s="449">
        <v>0</v>
      </c>
      <c r="W17" s="449">
        <v>0</v>
      </c>
      <c r="X17" s="449">
        <v>0</v>
      </c>
      <c r="Y17" s="449"/>
    </row>
    <row r="18" spans="1:25" ht="16.5" customHeight="1">
      <c r="A18" s="563" t="s">
        <v>78</v>
      </c>
      <c r="B18" s="21" t="s">
        <v>2</v>
      </c>
      <c r="C18" s="447">
        <v>1</v>
      </c>
      <c r="D18" s="447">
        <v>0</v>
      </c>
      <c r="E18" s="447">
        <v>0</v>
      </c>
      <c r="F18" s="447">
        <v>0</v>
      </c>
      <c r="G18" s="447">
        <v>0</v>
      </c>
      <c r="H18" s="447">
        <v>0</v>
      </c>
      <c r="I18" s="447">
        <v>0</v>
      </c>
      <c r="J18" s="447">
        <v>0</v>
      </c>
      <c r="K18" s="447">
        <v>0</v>
      </c>
      <c r="L18" s="447">
        <v>0</v>
      </c>
      <c r="M18" s="447">
        <v>0</v>
      </c>
      <c r="N18" s="447">
        <v>0</v>
      </c>
      <c r="O18" s="447">
        <v>0</v>
      </c>
      <c r="P18" s="447">
        <v>0</v>
      </c>
      <c r="Q18" s="447">
        <v>0</v>
      </c>
      <c r="R18" s="447">
        <v>0</v>
      </c>
      <c r="S18" s="447">
        <v>0</v>
      </c>
      <c r="T18" s="447">
        <v>0</v>
      </c>
      <c r="U18" s="447">
        <v>1</v>
      </c>
      <c r="V18" s="447">
        <v>0</v>
      </c>
      <c r="W18" s="447">
        <v>0</v>
      </c>
      <c r="X18" s="447">
        <v>0</v>
      </c>
      <c r="Y18" s="447"/>
    </row>
    <row r="19" spans="1:25" ht="16.5" customHeight="1">
      <c r="A19" s="564"/>
      <c r="B19" s="23" t="s">
        <v>45</v>
      </c>
      <c r="C19" s="448">
        <v>1</v>
      </c>
      <c r="D19" s="448">
        <v>0</v>
      </c>
      <c r="E19" s="448">
        <v>0</v>
      </c>
      <c r="F19" s="448">
        <v>0</v>
      </c>
      <c r="G19" s="448">
        <v>0</v>
      </c>
      <c r="H19" s="448">
        <v>0</v>
      </c>
      <c r="I19" s="448">
        <v>0</v>
      </c>
      <c r="J19" s="448">
        <v>0</v>
      </c>
      <c r="K19" s="448">
        <v>0</v>
      </c>
      <c r="L19" s="448">
        <v>0</v>
      </c>
      <c r="M19" s="448">
        <v>0</v>
      </c>
      <c r="N19" s="448">
        <v>0</v>
      </c>
      <c r="O19" s="448">
        <v>0</v>
      </c>
      <c r="P19" s="448">
        <v>0</v>
      </c>
      <c r="Q19" s="448">
        <v>0</v>
      </c>
      <c r="R19" s="448">
        <v>0</v>
      </c>
      <c r="S19" s="448">
        <v>0</v>
      </c>
      <c r="T19" s="448">
        <v>0</v>
      </c>
      <c r="U19" s="448">
        <v>1</v>
      </c>
      <c r="V19" s="448">
        <v>0</v>
      </c>
      <c r="W19" s="448">
        <v>0</v>
      </c>
      <c r="X19" s="448">
        <v>0</v>
      </c>
      <c r="Y19" s="448"/>
    </row>
    <row r="20" spans="1:25" ht="16.5" customHeight="1">
      <c r="A20" s="565"/>
      <c r="B20" s="24" t="s">
        <v>46</v>
      </c>
      <c r="C20" s="449" t="s">
        <v>9</v>
      </c>
      <c r="D20" s="449">
        <v>0</v>
      </c>
      <c r="E20" s="449">
        <v>0</v>
      </c>
      <c r="F20" s="449">
        <v>0</v>
      </c>
      <c r="G20" s="449">
        <v>0</v>
      </c>
      <c r="H20" s="449">
        <v>0</v>
      </c>
      <c r="I20" s="449">
        <v>0</v>
      </c>
      <c r="J20" s="449">
        <v>0</v>
      </c>
      <c r="K20" s="449">
        <v>0</v>
      </c>
      <c r="L20" s="449">
        <v>0</v>
      </c>
      <c r="M20" s="449">
        <v>0</v>
      </c>
      <c r="N20" s="449">
        <v>0</v>
      </c>
      <c r="O20" s="449">
        <v>0</v>
      </c>
      <c r="P20" s="449">
        <v>0</v>
      </c>
      <c r="Q20" s="449">
        <v>0</v>
      </c>
      <c r="R20" s="449">
        <v>0</v>
      </c>
      <c r="S20" s="449">
        <v>0</v>
      </c>
      <c r="T20" s="449">
        <v>0</v>
      </c>
      <c r="U20" s="449">
        <v>0</v>
      </c>
      <c r="V20" s="449">
        <v>0</v>
      </c>
      <c r="W20" s="449">
        <v>0</v>
      </c>
      <c r="X20" s="449">
        <v>0</v>
      </c>
      <c r="Y20" s="449"/>
    </row>
    <row r="21" spans="1:25" ht="16.5" customHeight="1">
      <c r="A21" s="563" t="s">
        <v>79</v>
      </c>
      <c r="B21" s="21" t="s">
        <v>2</v>
      </c>
      <c r="C21" s="447">
        <v>1</v>
      </c>
      <c r="D21" s="447">
        <v>0</v>
      </c>
      <c r="E21" s="447">
        <v>0</v>
      </c>
      <c r="F21" s="447">
        <v>0</v>
      </c>
      <c r="G21" s="447">
        <v>0</v>
      </c>
      <c r="H21" s="447">
        <v>0</v>
      </c>
      <c r="I21" s="447">
        <v>0</v>
      </c>
      <c r="J21" s="447">
        <v>0</v>
      </c>
      <c r="K21" s="447">
        <v>0</v>
      </c>
      <c r="L21" s="447">
        <v>0</v>
      </c>
      <c r="M21" s="447">
        <v>0</v>
      </c>
      <c r="N21" s="447">
        <v>0</v>
      </c>
      <c r="O21" s="447">
        <v>0</v>
      </c>
      <c r="P21" s="447">
        <v>0</v>
      </c>
      <c r="Q21" s="447">
        <v>0</v>
      </c>
      <c r="R21" s="447">
        <v>0</v>
      </c>
      <c r="S21" s="447">
        <v>0</v>
      </c>
      <c r="T21" s="447">
        <v>0</v>
      </c>
      <c r="U21" s="447">
        <v>1</v>
      </c>
      <c r="V21" s="447">
        <v>0</v>
      </c>
      <c r="W21" s="447">
        <v>0</v>
      </c>
      <c r="X21" s="447">
        <v>0</v>
      </c>
      <c r="Y21" s="447"/>
    </row>
    <row r="22" spans="1:25" ht="16.5" customHeight="1">
      <c r="A22" s="564"/>
      <c r="B22" s="23" t="s">
        <v>45</v>
      </c>
      <c r="C22" s="448" t="s">
        <v>9</v>
      </c>
      <c r="D22" s="448">
        <v>0</v>
      </c>
      <c r="E22" s="448">
        <v>0</v>
      </c>
      <c r="F22" s="448">
        <v>0</v>
      </c>
      <c r="G22" s="448">
        <v>0</v>
      </c>
      <c r="H22" s="448">
        <v>0</v>
      </c>
      <c r="I22" s="448">
        <v>0</v>
      </c>
      <c r="J22" s="448">
        <v>0</v>
      </c>
      <c r="K22" s="448">
        <v>0</v>
      </c>
      <c r="L22" s="448">
        <v>0</v>
      </c>
      <c r="M22" s="448">
        <v>0</v>
      </c>
      <c r="N22" s="448">
        <v>0</v>
      </c>
      <c r="O22" s="448">
        <v>0</v>
      </c>
      <c r="P22" s="448">
        <v>0</v>
      </c>
      <c r="Q22" s="448">
        <v>0</v>
      </c>
      <c r="R22" s="448">
        <v>0</v>
      </c>
      <c r="S22" s="448">
        <v>0</v>
      </c>
      <c r="T22" s="448">
        <v>0</v>
      </c>
      <c r="U22" s="448">
        <v>0</v>
      </c>
      <c r="V22" s="448">
        <v>0</v>
      </c>
      <c r="W22" s="448">
        <v>0</v>
      </c>
      <c r="X22" s="448">
        <v>0</v>
      </c>
      <c r="Y22" s="448"/>
    </row>
    <row r="23" spans="1:25" ht="16.5" customHeight="1">
      <c r="A23" s="565"/>
      <c r="B23" s="24" t="s">
        <v>46</v>
      </c>
      <c r="C23" s="449">
        <v>1</v>
      </c>
      <c r="D23" s="449">
        <v>0</v>
      </c>
      <c r="E23" s="449">
        <v>0</v>
      </c>
      <c r="F23" s="449">
        <v>0</v>
      </c>
      <c r="G23" s="449">
        <v>0</v>
      </c>
      <c r="H23" s="449">
        <v>0</v>
      </c>
      <c r="I23" s="449">
        <v>0</v>
      </c>
      <c r="J23" s="449">
        <v>0</v>
      </c>
      <c r="K23" s="449">
        <v>0</v>
      </c>
      <c r="L23" s="449">
        <v>0</v>
      </c>
      <c r="M23" s="449">
        <v>0</v>
      </c>
      <c r="N23" s="449">
        <v>0</v>
      </c>
      <c r="O23" s="449">
        <v>0</v>
      </c>
      <c r="P23" s="449">
        <v>0</v>
      </c>
      <c r="Q23" s="449">
        <v>0</v>
      </c>
      <c r="R23" s="449">
        <v>0</v>
      </c>
      <c r="S23" s="449">
        <v>0</v>
      </c>
      <c r="T23" s="449">
        <v>0</v>
      </c>
      <c r="U23" s="449">
        <v>1</v>
      </c>
      <c r="V23" s="449">
        <v>0</v>
      </c>
      <c r="W23" s="449">
        <v>0</v>
      </c>
      <c r="X23" s="449">
        <v>0</v>
      </c>
      <c r="Y23" s="449"/>
    </row>
    <row r="24" spans="1:25" ht="16.5" customHeight="1">
      <c r="A24" s="563" t="s">
        <v>80</v>
      </c>
      <c r="B24" s="21" t="s">
        <v>2</v>
      </c>
      <c r="C24" s="447">
        <v>1</v>
      </c>
      <c r="D24" s="447">
        <v>0</v>
      </c>
      <c r="E24" s="447">
        <v>0</v>
      </c>
      <c r="F24" s="447">
        <v>0</v>
      </c>
      <c r="G24" s="447">
        <v>0</v>
      </c>
      <c r="H24" s="447">
        <v>0</v>
      </c>
      <c r="I24" s="447">
        <v>0</v>
      </c>
      <c r="J24" s="447">
        <v>0</v>
      </c>
      <c r="K24" s="447">
        <v>0</v>
      </c>
      <c r="L24" s="447">
        <v>0</v>
      </c>
      <c r="M24" s="447">
        <v>0</v>
      </c>
      <c r="N24" s="447">
        <v>0</v>
      </c>
      <c r="O24" s="447">
        <v>0</v>
      </c>
      <c r="P24" s="447">
        <v>0</v>
      </c>
      <c r="Q24" s="447">
        <v>0</v>
      </c>
      <c r="R24" s="447">
        <v>0</v>
      </c>
      <c r="S24" s="447">
        <v>0</v>
      </c>
      <c r="T24" s="447">
        <v>0</v>
      </c>
      <c r="U24" s="447">
        <v>0</v>
      </c>
      <c r="V24" s="447">
        <v>0</v>
      </c>
      <c r="W24" s="447">
        <v>1</v>
      </c>
      <c r="X24" s="447">
        <v>0</v>
      </c>
      <c r="Y24" s="447"/>
    </row>
    <row r="25" spans="1:25" ht="16.5" customHeight="1">
      <c r="A25" s="564"/>
      <c r="B25" s="23" t="s">
        <v>45</v>
      </c>
      <c r="C25" s="448" t="s">
        <v>9</v>
      </c>
      <c r="D25" s="448">
        <v>0</v>
      </c>
      <c r="E25" s="448">
        <v>0</v>
      </c>
      <c r="F25" s="448">
        <v>0</v>
      </c>
      <c r="G25" s="448">
        <v>0</v>
      </c>
      <c r="H25" s="448">
        <v>0</v>
      </c>
      <c r="I25" s="448">
        <v>0</v>
      </c>
      <c r="J25" s="448">
        <v>0</v>
      </c>
      <c r="K25" s="448">
        <v>0</v>
      </c>
      <c r="L25" s="448">
        <v>0</v>
      </c>
      <c r="M25" s="448">
        <v>0</v>
      </c>
      <c r="N25" s="448">
        <v>0</v>
      </c>
      <c r="O25" s="448">
        <v>0</v>
      </c>
      <c r="P25" s="448">
        <v>0</v>
      </c>
      <c r="Q25" s="448">
        <v>0</v>
      </c>
      <c r="R25" s="448">
        <v>0</v>
      </c>
      <c r="S25" s="448">
        <v>0</v>
      </c>
      <c r="T25" s="448">
        <v>0</v>
      </c>
      <c r="U25" s="448">
        <v>0</v>
      </c>
      <c r="V25" s="448">
        <v>0</v>
      </c>
      <c r="W25" s="448">
        <v>0</v>
      </c>
      <c r="X25" s="448">
        <v>0</v>
      </c>
      <c r="Y25" s="448"/>
    </row>
    <row r="26" spans="1:25" ht="16.5" customHeight="1">
      <c r="A26" s="565"/>
      <c r="B26" s="24" t="s">
        <v>46</v>
      </c>
      <c r="C26" s="449">
        <v>1</v>
      </c>
      <c r="D26" s="449">
        <v>0</v>
      </c>
      <c r="E26" s="449">
        <v>0</v>
      </c>
      <c r="F26" s="449">
        <v>0</v>
      </c>
      <c r="G26" s="449">
        <v>0</v>
      </c>
      <c r="H26" s="449">
        <v>0</v>
      </c>
      <c r="I26" s="449">
        <v>0</v>
      </c>
      <c r="J26" s="449">
        <v>0</v>
      </c>
      <c r="K26" s="449">
        <v>0</v>
      </c>
      <c r="L26" s="449">
        <v>0</v>
      </c>
      <c r="M26" s="449">
        <v>0</v>
      </c>
      <c r="N26" s="449">
        <v>0</v>
      </c>
      <c r="O26" s="449">
        <v>0</v>
      </c>
      <c r="P26" s="449">
        <v>0</v>
      </c>
      <c r="Q26" s="449">
        <v>0</v>
      </c>
      <c r="R26" s="449">
        <v>0</v>
      </c>
      <c r="S26" s="449">
        <v>0</v>
      </c>
      <c r="T26" s="449">
        <v>0</v>
      </c>
      <c r="U26" s="449">
        <v>0</v>
      </c>
      <c r="V26" s="449">
        <v>0</v>
      </c>
      <c r="W26" s="449">
        <v>1</v>
      </c>
      <c r="X26" s="449">
        <v>0</v>
      </c>
      <c r="Y26" s="449"/>
    </row>
    <row r="27" spans="1:25" ht="16.5" customHeight="1">
      <c r="A27" s="563" t="s">
        <v>81</v>
      </c>
      <c r="B27" s="21" t="s">
        <v>2</v>
      </c>
      <c r="C27" s="447" t="s">
        <v>9</v>
      </c>
      <c r="D27" s="447">
        <v>0</v>
      </c>
      <c r="E27" s="447">
        <v>0</v>
      </c>
      <c r="F27" s="447">
        <v>0</v>
      </c>
      <c r="G27" s="447">
        <v>0</v>
      </c>
      <c r="H27" s="447">
        <v>0</v>
      </c>
      <c r="I27" s="447">
        <v>0</v>
      </c>
      <c r="J27" s="447">
        <v>0</v>
      </c>
      <c r="K27" s="447">
        <v>0</v>
      </c>
      <c r="L27" s="447">
        <v>0</v>
      </c>
      <c r="M27" s="447">
        <v>0</v>
      </c>
      <c r="N27" s="447">
        <v>0</v>
      </c>
      <c r="O27" s="447">
        <v>0</v>
      </c>
      <c r="P27" s="447">
        <v>0</v>
      </c>
      <c r="Q27" s="447">
        <v>0</v>
      </c>
      <c r="R27" s="447">
        <v>0</v>
      </c>
      <c r="S27" s="447">
        <v>0</v>
      </c>
      <c r="T27" s="447">
        <v>0</v>
      </c>
      <c r="U27" s="447">
        <v>0</v>
      </c>
      <c r="V27" s="447">
        <v>0</v>
      </c>
      <c r="W27" s="447">
        <v>0</v>
      </c>
      <c r="X27" s="447">
        <v>0</v>
      </c>
      <c r="Y27" s="447"/>
    </row>
    <row r="28" spans="1:25" ht="16.5" customHeight="1">
      <c r="A28" s="564"/>
      <c r="B28" s="23" t="s">
        <v>45</v>
      </c>
      <c r="C28" s="448" t="s">
        <v>9</v>
      </c>
      <c r="D28" s="448">
        <v>0</v>
      </c>
      <c r="E28" s="448">
        <v>0</v>
      </c>
      <c r="F28" s="448">
        <v>0</v>
      </c>
      <c r="G28" s="448">
        <v>0</v>
      </c>
      <c r="H28" s="448">
        <v>0</v>
      </c>
      <c r="I28" s="448">
        <v>0</v>
      </c>
      <c r="J28" s="448">
        <v>0</v>
      </c>
      <c r="K28" s="448">
        <v>0</v>
      </c>
      <c r="L28" s="448">
        <v>0</v>
      </c>
      <c r="M28" s="448">
        <v>0</v>
      </c>
      <c r="N28" s="448">
        <v>0</v>
      </c>
      <c r="O28" s="448">
        <v>0</v>
      </c>
      <c r="P28" s="448">
        <v>0</v>
      </c>
      <c r="Q28" s="448">
        <v>0</v>
      </c>
      <c r="R28" s="448">
        <v>0</v>
      </c>
      <c r="S28" s="448">
        <v>0</v>
      </c>
      <c r="T28" s="448">
        <v>0</v>
      </c>
      <c r="U28" s="448">
        <v>0</v>
      </c>
      <c r="V28" s="448">
        <v>0</v>
      </c>
      <c r="W28" s="448">
        <v>0</v>
      </c>
      <c r="X28" s="448">
        <v>0</v>
      </c>
      <c r="Y28" s="448"/>
    </row>
    <row r="29" spans="1:25" ht="16.5" customHeight="1">
      <c r="A29" s="565"/>
      <c r="B29" s="24" t="s">
        <v>46</v>
      </c>
      <c r="C29" s="449" t="s">
        <v>9</v>
      </c>
      <c r="D29" s="449">
        <v>0</v>
      </c>
      <c r="E29" s="449">
        <v>0</v>
      </c>
      <c r="F29" s="449">
        <v>0</v>
      </c>
      <c r="G29" s="449">
        <v>0</v>
      </c>
      <c r="H29" s="449">
        <v>0</v>
      </c>
      <c r="I29" s="449">
        <v>0</v>
      </c>
      <c r="J29" s="449">
        <v>0</v>
      </c>
      <c r="K29" s="449">
        <v>0</v>
      </c>
      <c r="L29" s="449">
        <v>0</v>
      </c>
      <c r="M29" s="449">
        <v>0</v>
      </c>
      <c r="N29" s="449">
        <v>0</v>
      </c>
      <c r="O29" s="449">
        <v>0</v>
      </c>
      <c r="P29" s="449">
        <v>0</v>
      </c>
      <c r="Q29" s="449">
        <v>0</v>
      </c>
      <c r="R29" s="449">
        <v>0</v>
      </c>
      <c r="S29" s="449">
        <v>0</v>
      </c>
      <c r="T29" s="449">
        <v>0</v>
      </c>
      <c r="U29" s="449">
        <v>0</v>
      </c>
      <c r="V29" s="449">
        <v>0</v>
      </c>
      <c r="W29" s="449">
        <v>0</v>
      </c>
      <c r="X29" s="449">
        <v>0</v>
      </c>
      <c r="Y29" s="449"/>
    </row>
    <row r="30" spans="1:25" ht="16.5" customHeight="1">
      <c r="A30" s="563" t="s">
        <v>82</v>
      </c>
      <c r="B30" s="21" t="s">
        <v>2</v>
      </c>
      <c r="C30" s="447">
        <v>1</v>
      </c>
      <c r="D30" s="447">
        <v>0</v>
      </c>
      <c r="E30" s="447">
        <v>0</v>
      </c>
      <c r="F30" s="447">
        <v>0</v>
      </c>
      <c r="G30" s="447">
        <v>0</v>
      </c>
      <c r="H30" s="447">
        <v>0</v>
      </c>
      <c r="I30" s="447">
        <v>0</v>
      </c>
      <c r="J30" s="447">
        <v>0</v>
      </c>
      <c r="K30" s="447">
        <v>0</v>
      </c>
      <c r="L30" s="447">
        <v>0</v>
      </c>
      <c r="M30" s="447">
        <v>0</v>
      </c>
      <c r="N30" s="447">
        <v>1</v>
      </c>
      <c r="O30" s="447">
        <v>0</v>
      </c>
      <c r="P30" s="447">
        <v>0</v>
      </c>
      <c r="Q30" s="447">
        <v>0</v>
      </c>
      <c r="R30" s="447">
        <v>0</v>
      </c>
      <c r="S30" s="447">
        <v>0</v>
      </c>
      <c r="T30" s="447">
        <v>0</v>
      </c>
      <c r="U30" s="447">
        <v>0</v>
      </c>
      <c r="V30" s="447">
        <v>0</v>
      </c>
      <c r="W30" s="447">
        <v>0</v>
      </c>
      <c r="X30" s="447">
        <v>0</v>
      </c>
      <c r="Y30" s="447"/>
    </row>
    <row r="31" spans="1:25" ht="16.5" customHeight="1">
      <c r="A31" s="564"/>
      <c r="B31" s="23" t="s">
        <v>45</v>
      </c>
      <c r="C31" s="448">
        <v>1</v>
      </c>
      <c r="D31" s="448">
        <v>0</v>
      </c>
      <c r="E31" s="448">
        <v>0</v>
      </c>
      <c r="F31" s="448">
        <v>0</v>
      </c>
      <c r="G31" s="448">
        <v>0</v>
      </c>
      <c r="H31" s="448">
        <v>0</v>
      </c>
      <c r="I31" s="448">
        <v>0</v>
      </c>
      <c r="J31" s="448">
        <v>0</v>
      </c>
      <c r="K31" s="448">
        <v>0</v>
      </c>
      <c r="L31" s="448">
        <v>0</v>
      </c>
      <c r="M31" s="448">
        <v>0</v>
      </c>
      <c r="N31" s="448">
        <v>1</v>
      </c>
      <c r="O31" s="448">
        <v>0</v>
      </c>
      <c r="P31" s="448">
        <v>0</v>
      </c>
      <c r="Q31" s="448">
        <v>0</v>
      </c>
      <c r="R31" s="448">
        <v>0</v>
      </c>
      <c r="S31" s="448">
        <v>0</v>
      </c>
      <c r="T31" s="448">
        <v>0</v>
      </c>
      <c r="U31" s="448">
        <v>0</v>
      </c>
      <c r="V31" s="448">
        <v>0</v>
      </c>
      <c r="W31" s="448">
        <v>0</v>
      </c>
      <c r="X31" s="448">
        <v>0</v>
      </c>
      <c r="Y31" s="448"/>
    </row>
    <row r="32" spans="1:25" ht="16.5" customHeight="1">
      <c r="A32" s="565"/>
      <c r="B32" s="24" t="s">
        <v>46</v>
      </c>
      <c r="C32" s="449" t="s">
        <v>9</v>
      </c>
      <c r="D32" s="449">
        <v>0</v>
      </c>
      <c r="E32" s="449">
        <v>0</v>
      </c>
      <c r="F32" s="449">
        <v>0</v>
      </c>
      <c r="G32" s="449">
        <v>0</v>
      </c>
      <c r="H32" s="449">
        <v>0</v>
      </c>
      <c r="I32" s="449">
        <v>0</v>
      </c>
      <c r="J32" s="449">
        <v>0</v>
      </c>
      <c r="K32" s="449">
        <v>0</v>
      </c>
      <c r="L32" s="449">
        <v>0</v>
      </c>
      <c r="M32" s="449">
        <v>0</v>
      </c>
      <c r="N32" s="449">
        <v>0</v>
      </c>
      <c r="O32" s="449">
        <v>0</v>
      </c>
      <c r="P32" s="449">
        <v>0</v>
      </c>
      <c r="Q32" s="449">
        <v>0</v>
      </c>
      <c r="R32" s="449">
        <v>0</v>
      </c>
      <c r="S32" s="449">
        <v>0</v>
      </c>
      <c r="T32" s="449">
        <v>0</v>
      </c>
      <c r="U32" s="449">
        <v>0</v>
      </c>
      <c r="V32" s="449">
        <v>0</v>
      </c>
      <c r="W32" s="449">
        <v>0</v>
      </c>
      <c r="X32" s="449">
        <v>0</v>
      </c>
      <c r="Y32" s="449"/>
    </row>
    <row r="33" spans="1:25" ht="16.5" customHeight="1">
      <c r="A33" s="563" t="s">
        <v>83</v>
      </c>
      <c r="B33" s="21" t="s">
        <v>2</v>
      </c>
      <c r="C33" s="447">
        <v>2</v>
      </c>
      <c r="D33" s="447">
        <v>0</v>
      </c>
      <c r="E33" s="447">
        <v>0</v>
      </c>
      <c r="F33" s="447">
        <v>0</v>
      </c>
      <c r="G33" s="447">
        <v>0</v>
      </c>
      <c r="H33" s="447">
        <v>0</v>
      </c>
      <c r="I33" s="447">
        <v>0</v>
      </c>
      <c r="J33" s="447">
        <v>0</v>
      </c>
      <c r="K33" s="447">
        <v>0</v>
      </c>
      <c r="L33" s="447">
        <v>0</v>
      </c>
      <c r="M33" s="447">
        <v>0</v>
      </c>
      <c r="N33" s="447">
        <v>0</v>
      </c>
      <c r="O33" s="447">
        <v>0</v>
      </c>
      <c r="P33" s="447">
        <v>0</v>
      </c>
      <c r="Q33" s="447">
        <v>0</v>
      </c>
      <c r="R33" s="447">
        <v>0</v>
      </c>
      <c r="S33" s="447">
        <v>0</v>
      </c>
      <c r="T33" s="447">
        <v>1</v>
      </c>
      <c r="U33" s="447">
        <v>1</v>
      </c>
      <c r="V33" s="447">
        <v>0</v>
      </c>
      <c r="W33" s="447">
        <v>0</v>
      </c>
      <c r="X33" s="447">
        <v>0</v>
      </c>
      <c r="Y33" s="447"/>
    </row>
    <row r="34" spans="1:25" ht="16.5" customHeight="1">
      <c r="A34" s="564"/>
      <c r="B34" s="23" t="s">
        <v>45</v>
      </c>
      <c r="C34" s="448">
        <v>1</v>
      </c>
      <c r="D34" s="448">
        <v>0</v>
      </c>
      <c r="E34" s="448">
        <v>0</v>
      </c>
      <c r="F34" s="448">
        <v>0</v>
      </c>
      <c r="G34" s="448">
        <v>0</v>
      </c>
      <c r="H34" s="448">
        <v>0</v>
      </c>
      <c r="I34" s="448">
        <v>0</v>
      </c>
      <c r="J34" s="448">
        <v>0</v>
      </c>
      <c r="K34" s="448">
        <v>0</v>
      </c>
      <c r="L34" s="448">
        <v>0</v>
      </c>
      <c r="M34" s="448">
        <v>0</v>
      </c>
      <c r="N34" s="448">
        <v>0</v>
      </c>
      <c r="O34" s="448">
        <v>0</v>
      </c>
      <c r="P34" s="448">
        <v>0</v>
      </c>
      <c r="Q34" s="448">
        <v>0</v>
      </c>
      <c r="R34" s="448">
        <v>0</v>
      </c>
      <c r="S34" s="448">
        <v>0</v>
      </c>
      <c r="T34" s="448">
        <v>1</v>
      </c>
      <c r="U34" s="448">
        <v>0</v>
      </c>
      <c r="V34" s="448">
        <v>0</v>
      </c>
      <c r="W34" s="448">
        <v>0</v>
      </c>
      <c r="X34" s="448">
        <v>0</v>
      </c>
      <c r="Y34" s="448"/>
    </row>
    <row r="35" spans="1:25" ht="16.5" customHeight="1">
      <c r="A35" s="565"/>
      <c r="B35" s="24" t="s">
        <v>46</v>
      </c>
      <c r="C35" s="449">
        <v>1</v>
      </c>
      <c r="D35" s="449">
        <v>0</v>
      </c>
      <c r="E35" s="449">
        <v>0</v>
      </c>
      <c r="F35" s="449">
        <v>0</v>
      </c>
      <c r="G35" s="449">
        <v>0</v>
      </c>
      <c r="H35" s="449">
        <v>0</v>
      </c>
      <c r="I35" s="449">
        <v>0</v>
      </c>
      <c r="J35" s="449">
        <v>0</v>
      </c>
      <c r="K35" s="449">
        <v>0</v>
      </c>
      <c r="L35" s="449">
        <v>0</v>
      </c>
      <c r="M35" s="449">
        <v>0</v>
      </c>
      <c r="N35" s="449">
        <v>0</v>
      </c>
      <c r="O35" s="449">
        <v>0</v>
      </c>
      <c r="P35" s="449">
        <v>0</v>
      </c>
      <c r="Q35" s="449">
        <v>0</v>
      </c>
      <c r="R35" s="449">
        <v>0</v>
      </c>
      <c r="S35" s="449">
        <v>0</v>
      </c>
      <c r="T35" s="449">
        <v>0</v>
      </c>
      <c r="U35" s="449">
        <v>1</v>
      </c>
      <c r="V35" s="449">
        <v>0</v>
      </c>
      <c r="W35" s="449">
        <v>0</v>
      </c>
      <c r="X35" s="449">
        <v>0</v>
      </c>
      <c r="Y35" s="449"/>
    </row>
    <row r="36" spans="1:25" ht="16.5" customHeight="1">
      <c r="A36" s="563" t="s">
        <v>84</v>
      </c>
      <c r="B36" s="21" t="s">
        <v>2</v>
      </c>
      <c r="C36" s="447" t="s">
        <v>9</v>
      </c>
      <c r="D36" s="447">
        <v>0</v>
      </c>
      <c r="E36" s="447">
        <v>0</v>
      </c>
      <c r="F36" s="447">
        <v>0</v>
      </c>
      <c r="G36" s="447">
        <v>0</v>
      </c>
      <c r="H36" s="447">
        <v>0</v>
      </c>
      <c r="I36" s="447">
        <v>0</v>
      </c>
      <c r="J36" s="447">
        <v>0</v>
      </c>
      <c r="K36" s="447">
        <v>0</v>
      </c>
      <c r="L36" s="447">
        <v>0</v>
      </c>
      <c r="M36" s="447">
        <v>0</v>
      </c>
      <c r="N36" s="447">
        <v>0</v>
      </c>
      <c r="O36" s="447">
        <v>0</v>
      </c>
      <c r="P36" s="447">
        <v>0</v>
      </c>
      <c r="Q36" s="447">
        <v>0</v>
      </c>
      <c r="R36" s="447">
        <v>0</v>
      </c>
      <c r="S36" s="447">
        <v>0</v>
      </c>
      <c r="T36" s="447">
        <v>0</v>
      </c>
      <c r="U36" s="447">
        <v>0</v>
      </c>
      <c r="V36" s="447">
        <v>0</v>
      </c>
      <c r="W36" s="447">
        <v>0</v>
      </c>
      <c r="X36" s="447">
        <v>0</v>
      </c>
      <c r="Y36" s="447"/>
    </row>
    <row r="37" spans="1:25" ht="16.5" customHeight="1">
      <c r="A37" s="564"/>
      <c r="B37" s="23" t="s">
        <v>45</v>
      </c>
      <c r="C37" s="448" t="s">
        <v>9</v>
      </c>
      <c r="D37" s="448">
        <v>0</v>
      </c>
      <c r="E37" s="448">
        <v>0</v>
      </c>
      <c r="F37" s="448">
        <v>0</v>
      </c>
      <c r="G37" s="448">
        <v>0</v>
      </c>
      <c r="H37" s="448">
        <v>0</v>
      </c>
      <c r="I37" s="448">
        <v>0</v>
      </c>
      <c r="J37" s="448">
        <v>0</v>
      </c>
      <c r="K37" s="448">
        <v>0</v>
      </c>
      <c r="L37" s="448">
        <v>0</v>
      </c>
      <c r="M37" s="448">
        <v>0</v>
      </c>
      <c r="N37" s="448">
        <v>0</v>
      </c>
      <c r="O37" s="448">
        <v>0</v>
      </c>
      <c r="P37" s="448">
        <v>0</v>
      </c>
      <c r="Q37" s="448">
        <v>0</v>
      </c>
      <c r="R37" s="448">
        <v>0</v>
      </c>
      <c r="S37" s="448">
        <v>0</v>
      </c>
      <c r="T37" s="448">
        <v>0</v>
      </c>
      <c r="U37" s="448">
        <v>0</v>
      </c>
      <c r="V37" s="448">
        <v>0</v>
      </c>
      <c r="W37" s="448">
        <v>0</v>
      </c>
      <c r="X37" s="448">
        <v>0</v>
      </c>
      <c r="Y37" s="448"/>
    </row>
    <row r="38" spans="1:25" ht="16.5" customHeight="1">
      <c r="A38" s="565"/>
      <c r="B38" s="24" t="s">
        <v>46</v>
      </c>
      <c r="C38" s="449" t="s">
        <v>9</v>
      </c>
      <c r="D38" s="449">
        <v>0</v>
      </c>
      <c r="E38" s="449">
        <v>0</v>
      </c>
      <c r="F38" s="449">
        <v>0</v>
      </c>
      <c r="G38" s="449">
        <v>0</v>
      </c>
      <c r="H38" s="449">
        <v>0</v>
      </c>
      <c r="I38" s="449">
        <v>0</v>
      </c>
      <c r="J38" s="449">
        <v>0</v>
      </c>
      <c r="K38" s="449">
        <v>0</v>
      </c>
      <c r="L38" s="449">
        <v>0</v>
      </c>
      <c r="M38" s="449">
        <v>0</v>
      </c>
      <c r="N38" s="449">
        <v>0</v>
      </c>
      <c r="O38" s="449">
        <v>0</v>
      </c>
      <c r="P38" s="449">
        <v>0</v>
      </c>
      <c r="Q38" s="449">
        <v>0</v>
      </c>
      <c r="R38" s="449">
        <v>0</v>
      </c>
      <c r="S38" s="449">
        <v>0</v>
      </c>
      <c r="T38" s="449">
        <v>0</v>
      </c>
      <c r="U38" s="449">
        <v>0</v>
      </c>
      <c r="V38" s="449">
        <v>0</v>
      </c>
      <c r="W38" s="449">
        <v>0</v>
      </c>
      <c r="X38" s="449">
        <v>0</v>
      </c>
      <c r="Y38" s="449"/>
    </row>
    <row r="39" spans="1:25" ht="16.5" customHeight="1">
      <c r="A39" s="563" t="s">
        <v>85</v>
      </c>
      <c r="B39" s="21" t="s">
        <v>2</v>
      </c>
      <c r="C39" s="447" t="s">
        <v>9</v>
      </c>
      <c r="D39" s="447">
        <v>0</v>
      </c>
      <c r="E39" s="447">
        <v>0</v>
      </c>
      <c r="F39" s="447">
        <v>0</v>
      </c>
      <c r="G39" s="447">
        <v>0</v>
      </c>
      <c r="H39" s="447">
        <v>0</v>
      </c>
      <c r="I39" s="447">
        <v>0</v>
      </c>
      <c r="J39" s="447">
        <v>0</v>
      </c>
      <c r="K39" s="447">
        <v>0</v>
      </c>
      <c r="L39" s="447">
        <v>0</v>
      </c>
      <c r="M39" s="447">
        <v>0</v>
      </c>
      <c r="N39" s="447">
        <v>0</v>
      </c>
      <c r="O39" s="447">
        <v>0</v>
      </c>
      <c r="P39" s="447">
        <v>0</v>
      </c>
      <c r="Q39" s="447">
        <v>0</v>
      </c>
      <c r="R39" s="447">
        <v>0</v>
      </c>
      <c r="S39" s="447">
        <v>0</v>
      </c>
      <c r="T39" s="447">
        <v>0</v>
      </c>
      <c r="U39" s="447">
        <v>0</v>
      </c>
      <c r="V39" s="447">
        <v>0</v>
      </c>
      <c r="W39" s="447">
        <v>0</v>
      </c>
      <c r="X39" s="447">
        <v>0</v>
      </c>
      <c r="Y39" s="447"/>
    </row>
    <row r="40" spans="1:25" ht="16.5" customHeight="1">
      <c r="A40" s="564"/>
      <c r="B40" s="23" t="s">
        <v>45</v>
      </c>
      <c r="C40" s="448" t="s">
        <v>9</v>
      </c>
      <c r="D40" s="448">
        <v>0</v>
      </c>
      <c r="E40" s="448">
        <v>0</v>
      </c>
      <c r="F40" s="448">
        <v>0</v>
      </c>
      <c r="G40" s="448">
        <v>0</v>
      </c>
      <c r="H40" s="448">
        <v>0</v>
      </c>
      <c r="I40" s="448">
        <v>0</v>
      </c>
      <c r="J40" s="448">
        <v>0</v>
      </c>
      <c r="K40" s="448">
        <v>0</v>
      </c>
      <c r="L40" s="448">
        <v>0</v>
      </c>
      <c r="M40" s="448">
        <v>0</v>
      </c>
      <c r="N40" s="448">
        <v>0</v>
      </c>
      <c r="O40" s="448">
        <v>0</v>
      </c>
      <c r="P40" s="448">
        <v>0</v>
      </c>
      <c r="Q40" s="448">
        <v>0</v>
      </c>
      <c r="R40" s="448">
        <v>0</v>
      </c>
      <c r="S40" s="448">
        <v>0</v>
      </c>
      <c r="T40" s="448">
        <v>0</v>
      </c>
      <c r="U40" s="448">
        <v>0</v>
      </c>
      <c r="V40" s="448">
        <v>0</v>
      </c>
      <c r="W40" s="448">
        <v>0</v>
      </c>
      <c r="X40" s="448">
        <v>0</v>
      </c>
      <c r="Y40" s="448"/>
    </row>
    <row r="41" spans="1:25" ht="16.5" customHeight="1">
      <c r="A41" s="565"/>
      <c r="B41" s="24" t="s">
        <v>46</v>
      </c>
      <c r="C41" s="449" t="s">
        <v>9</v>
      </c>
      <c r="D41" s="449">
        <v>0</v>
      </c>
      <c r="E41" s="449">
        <v>0</v>
      </c>
      <c r="F41" s="449">
        <v>0</v>
      </c>
      <c r="G41" s="449">
        <v>0</v>
      </c>
      <c r="H41" s="449">
        <v>0</v>
      </c>
      <c r="I41" s="449">
        <v>0</v>
      </c>
      <c r="J41" s="449">
        <v>0</v>
      </c>
      <c r="K41" s="449">
        <v>0</v>
      </c>
      <c r="L41" s="449">
        <v>0</v>
      </c>
      <c r="M41" s="449">
        <v>0</v>
      </c>
      <c r="N41" s="449">
        <v>0</v>
      </c>
      <c r="O41" s="449">
        <v>0</v>
      </c>
      <c r="P41" s="449">
        <v>0</v>
      </c>
      <c r="Q41" s="449">
        <v>0</v>
      </c>
      <c r="R41" s="449">
        <v>0</v>
      </c>
      <c r="S41" s="449">
        <v>0</v>
      </c>
      <c r="T41" s="449">
        <v>0</v>
      </c>
      <c r="U41" s="449">
        <v>0</v>
      </c>
      <c r="V41" s="449">
        <v>0</v>
      </c>
      <c r="W41" s="449">
        <v>0</v>
      </c>
      <c r="X41" s="449">
        <v>0</v>
      </c>
      <c r="Y41" s="449"/>
    </row>
    <row r="42" spans="1:25" ht="16.5" customHeight="1">
      <c r="A42" s="563" t="s">
        <v>86</v>
      </c>
      <c r="B42" s="21" t="s">
        <v>2</v>
      </c>
      <c r="C42" s="447">
        <v>1</v>
      </c>
      <c r="D42" s="447">
        <v>0</v>
      </c>
      <c r="E42" s="447">
        <v>0</v>
      </c>
      <c r="F42" s="447">
        <v>0</v>
      </c>
      <c r="G42" s="447">
        <v>0</v>
      </c>
      <c r="H42" s="447">
        <v>0</v>
      </c>
      <c r="I42" s="447">
        <v>0</v>
      </c>
      <c r="J42" s="447">
        <v>0</v>
      </c>
      <c r="K42" s="447">
        <v>0</v>
      </c>
      <c r="L42" s="447">
        <v>0</v>
      </c>
      <c r="M42" s="447">
        <v>0</v>
      </c>
      <c r="N42" s="447">
        <v>0</v>
      </c>
      <c r="O42" s="447">
        <v>0</v>
      </c>
      <c r="P42" s="447">
        <v>0</v>
      </c>
      <c r="Q42" s="447">
        <v>0</v>
      </c>
      <c r="R42" s="447">
        <v>0</v>
      </c>
      <c r="S42" s="447">
        <v>1</v>
      </c>
      <c r="T42" s="447">
        <v>0</v>
      </c>
      <c r="U42" s="447">
        <v>0</v>
      </c>
      <c r="V42" s="447">
        <v>0</v>
      </c>
      <c r="W42" s="447">
        <v>0</v>
      </c>
      <c r="X42" s="447">
        <v>0</v>
      </c>
      <c r="Y42" s="447"/>
    </row>
    <row r="43" spans="1:25" ht="16.5" customHeight="1">
      <c r="A43" s="564"/>
      <c r="B43" s="23" t="s">
        <v>45</v>
      </c>
      <c r="C43" s="448">
        <v>1</v>
      </c>
      <c r="D43" s="448">
        <v>0</v>
      </c>
      <c r="E43" s="448">
        <v>0</v>
      </c>
      <c r="F43" s="448">
        <v>0</v>
      </c>
      <c r="G43" s="448">
        <v>0</v>
      </c>
      <c r="H43" s="448">
        <v>0</v>
      </c>
      <c r="I43" s="448">
        <v>0</v>
      </c>
      <c r="J43" s="448">
        <v>0</v>
      </c>
      <c r="K43" s="448">
        <v>0</v>
      </c>
      <c r="L43" s="448">
        <v>0</v>
      </c>
      <c r="M43" s="448">
        <v>0</v>
      </c>
      <c r="N43" s="448">
        <v>0</v>
      </c>
      <c r="O43" s="448">
        <v>0</v>
      </c>
      <c r="P43" s="448">
        <v>0</v>
      </c>
      <c r="Q43" s="448">
        <v>0</v>
      </c>
      <c r="R43" s="448">
        <v>0</v>
      </c>
      <c r="S43" s="448">
        <v>1</v>
      </c>
      <c r="T43" s="448">
        <v>0</v>
      </c>
      <c r="U43" s="448">
        <v>0</v>
      </c>
      <c r="V43" s="448">
        <v>0</v>
      </c>
      <c r="W43" s="448">
        <v>0</v>
      </c>
      <c r="X43" s="448">
        <v>0</v>
      </c>
      <c r="Y43" s="448"/>
    </row>
    <row r="44" spans="1:25" ht="16.5" customHeight="1">
      <c r="A44" s="565"/>
      <c r="B44" s="24" t="s">
        <v>46</v>
      </c>
      <c r="C44" s="449" t="s">
        <v>9</v>
      </c>
      <c r="D44" s="449">
        <v>0</v>
      </c>
      <c r="E44" s="449">
        <v>0</v>
      </c>
      <c r="F44" s="449">
        <v>0</v>
      </c>
      <c r="G44" s="449">
        <v>0</v>
      </c>
      <c r="H44" s="449">
        <v>0</v>
      </c>
      <c r="I44" s="449">
        <v>0</v>
      </c>
      <c r="J44" s="449">
        <v>0</v>
      </c>
      <c r="K44" s="449">
        <v>0</v>
      </c>
      <c r="L44" s="449">
        <v>0</v>
      </c>
      <c r="M44" s="449">
        <v>0</v>
      </c>
      <c r="N44" s="449">
        <v>0</v>
      </c>
      <c r="O44" s="449">
        <v>0</v>
      </c>
      <c r="P44" s="449">
        <v>0</v>
      </c>
      <c r="Q44" s="449">
        <v>0</v>
      </c>
      <c r="R44" s="449">
        <v>0</v>
      </c>
      <c r="S44" s="449">
        <v>0</v>
      </c>
      <c r="T44" s="449">
        <v>0</v>
      </c>
      <c r="U44" s="449">
        <v>0</v>
      </c>
      <c r="V44" s="449">
        <v>0</v>
      </c>
      <c r="W44" s="449">
        <v>0</v>
      </c>
      <c r="X44" s="449">
        <v>0</v>
      </c>
      <c r="Y44" s="449"/>
    </row>
    <row r="45" spans="1:25" ht="16.5" customHeight="1">
      <c r="A45" s="563" t="s">
        <v>87</v>
      </c>
      <c r="B45" s="21" t="s">
        <v>2</v>
      </c>
      <c r="C45" s="447" t="s">
        <v>9</v>
      </c>
      <c r="D45" s="447">
        <v>0</v>
      </c>
      <c r="E45" s="447">
        <v>0</v>
      </c>
      <c r="F45" s="447">
        <v>0</v>
      </c>
      <c r="G45" s="447">
        <v>0</v>
      </c>
      <c r="H45" s="447">
        <v>0</v>
      </c>
      <c r="I45" s="447">
        <v>0</v>
      </c>
      <c r="J45" s="447">
        <v>0</v>
      </c>
      <c r="K45" s="447">
        <v>0</v>
      </c>
      <c r="L45" s="447">
        <v>0</v>
      </c>
      <c r="M45" s="447">
        <v>0</v>
      </c>
      <c r="N45" s="447">
        <v>0</v>
      </c>
      <c r="O45" s="447">
        <v>0</v>
      </c>
      <c r="P45" s="447">
        <v>0</v>
      </c>
      <c r="Q45" s="447">
        <v>0</v>
      </c>
      <c r="R45" s="447">
        <v>0</v>
      </c>
      <c r="S45" s="447">
        <v>0</v>
      </c>
      <c r="T45" s="447">
        <v>0</v>
      </c>
      <c r="U45" s="447">
        <v>0</v>
      </c>
      <c r="V45" s="447">
        <v>0</v>
      </c>
      <c r="W45" s="447">
        <v>0</v>
      </c>
      <c r="X45" s="447">
        <v>0</v>
      </c>
      <c r="Y45" s="447"/>
    </row>
    <row r="46" spans="1:25" ht="16.5" customHeight="1">
      <c r="A46" s="564"/>
      <c r="B46" s="23" t="s">
        <v>45</v>
      </c>
      <c r="C46" s="448" t="s">
        <v>9</v>
      </c>
      <c r="D46" s="448">
        <v>0</v>
      </c>
      <c r="E46" s="448">
        <v>0</v>
      </c>
      <c r="F46" s="448">
        <v>0</v>
      </c>
      <c r="G46" s="448">
        <v>0</v>
      </c>
      <c r="H46" s="448">
        <v>0</v>
      </c>
      <c r="I46" s="448">
        <v>0</v>
      </c>
      <c r="J46" s="448">
        <v>0</v>
      </c>
      <c r="K46" s="448">
        <v>0</v>
      </c>
      <c r="L46" s="448">
        <v>0</v>
      </c>
      <c r="M46" s="448">
        <v>0</v>
      </c>
      <c r="N46" s="448">
        <v>0</v>
      </c>
      <c r="O46" s="448">
        <v>0</v>
      </c>
      <c r="P46" s="448">
        <v>0</v>
      </c>
      <c r="Q46" s="448">
        <v>0</v>
      </c>
      <c r="R46" s="448">
        <v>0</v>
      </c>
      <c r="S46" s="448">
        <v>0</v>
      </c>
      <c r="T46" s="448">
        <v>0</v>
      </c>
      <c r="U46" s="448">
        <v>0</v>
      </c>
      <c r="V46" s="448">
        <v>0</v>
      </c>
      <c r="W46" s="448">
        <v>0</v>
      </c>
      <c r="X46" s="448">
        <v>0</v>
      </c>
      <c r="Y46" s="448"/>
    </row>
    <row r="47" spans="1:25" ht="16.5" customHeight="1">
      <c r="A47" s="565"/>
      <c r="B47" s="24" t="s">
        <v>46</v>
      </c>
      <c r="C47" s="449" t="s">
        <v>9</v>
      </c>
      <c r="D47" s="449">
        <v>0</v>
      </c>
      <c r="E47" s="449">
        <v>0</v>
      </c>
      <c r="F47" s="449">
        <v>0</v>
      </c>
      <c r="G47" s="449">
        <v>0</v>
      </c>
      <c r="H47" s="449">
        <v>0</v>
      </c>
      <c r="I47" s="449">
        <v>0</v>
      </c>
      <c r="J47" s="449">
        <v>0</v>
      </c>
      <c r="K47" s="449">
        <v>0</v>
      </c>
      <c r="L47" s="449">
        <v>0</v>
      </c>
      <c r="M47" s="449">
        <v>0</v>
      </c>
      <c r="N47" s="449">
        <v>0</v>
      </c>
      <c r="O47" s="449">
        <v>0</v>
      </c>
      <c r="P47" s="449">
        <v>0</v>
      </c>
      <c r="Q47" s="449">
        <v>0</v>
      </c>
      <c r="R47" s="449">
        <v>0</v>
      </c>
      <c r="S47" s="449">
        <v>0</v>
      </c>
      <c r="T47" s="449">
        <v>0</v>
      </c>
      <c r="U47" s="449">
        <v>0</v>
      </c>
      <c r="V47" s="449">
        <v>0</v>
      </c>
      <c r="W47" s="449">
        <v>0</v>
      </c>
      <c r="X47" s="449">
        <v>0</v>
      </c>
      <c r="Y47" s="449"/>
    </row>
    <row r="48" spans="1:25" ht="16.5" customHeight="1">
      <c r="A48" s="563" t="s">
        <v>88</v>
      </c>
      <c r="B48" s="21" t="s">
        <v>2</v>
      </c>
      <c r="C48" s="447">
        <v>4</v>
      </c>
      <c r="D48" s="447">
        <v>0</v>
      </c>
      <c r="E48" s="447">
        <v>0</v>
      </c>
      <c r="F48" s="447">
        <v>0</v>
      </c>
      <c r="G48" s="447">
        <v>0</v>
      </c>
      <c r="H48" s="447">
        <v>0</v>
      </c>
      <c r="I48" s="447">
        <v>0</v>
      </c>
      <c r="J48" s="447">
        <v>0</v>
      </c>
      <c r="K48" s="447">
        <v>0</v>
      </c>
      <c r="L48" s="447">
        <v>0</v>
      </c>
      <c r="M48" s="447">
        <v>0</v>
      </c>
      <c r="N48" s="447">
        <v>0</v>
      </c>
      <c r="O48" s="447">
        <v>0</v>
      </c>
      <c r="P48" s="447">
        <v>1</v>
      </c>
      <c r="Q48" s="447">
        <v>0</v>
      </c>
      <c r="R48" s="447">
        <v>1</v>
      </c>
      <c r="S48" s="447">
        <v>2</v>
      </c>
      <c r="T48" s="447">
        <v>0</v>
      </c>
      <c r="U48" s="447">
        <v>0</v>
      </c>
      <c r="V48" s="447">
        <v>0</v>
      </c>
      <c r="W48" s="447">
        <v>0</v>
      </c>
      <c r="X48" s="447">
        <v>0</v>
      </c>
      <c r="Y48" s="447"/>
    </row>
    <row r="49" spans="1:25" ht="16.5" customHeight="1">
      <c r="A49" s="564"/>
      <c r="B49" s="23" t="s">
        <v>45</v>
      </c>
      <c r="C49" s="448" t="s">
        <v>9</v>
      </c>
      <c r="D49" s="448">
        <v>0</v>
      </c>
      <c r="E49" s="448">
        <v>0</v>
      </c>
      <c r="F49" s="448">
        <v>0</v>
      </c>
      <c r="G49" s="448">
        <v>0</v>
      </c>
      <c r="H49" s="448">
        <v>0</v>
      </c>
      <c r="I49" s="448">
        <v>0</v>
      </c>
      <c r="J49" s="448">
        <v>0</v>
      </c>
      <c r="K49" s="448">
        <v>0</v>
      </c>
      <c r="L49" s="448">
        <v>0</v>
      </c>
      <c r="M49" s="448">
        <v>0</v>
      </c>
      <c r="N49" s="448">
        <v>0</v>
      </c>
      <c r="O49" s="448">
        <v>0</v>
      </c>
      <c r="P49" s="448">
        <v>0</v>
      </c>
      <c r="Q49" s="448">
        <v>0</v>
      </c>
      <c r="R49" s="448">
        <v>0</v>
      </c>
      <c r="S49" s="448">
        <v>0</v>
      </c>
      <c r="T49" s="448">
        <v>0</v>
      </c>
      <c r="U49" s="448">
        <v>0</v>
      </c>
      <c r="V49" s="448">
        <v>0</v>
      </c>
      <c r="W49" s="448">
        <v>0</v>
      </c>
      <c r="X49" s="448">
        <v>0</v>
      </c>
      <c r="Y49" s="448"/>
    </row>
    <row r="50" spans="1:25" ht="16.5" customHeight="1">
      <c r="A50" s="565"/>
      <c r="B50" s="24" t="s">
        <v>46</v>
      </c>
      <c r="C50" s="449">
        <v>4</v>
      </c>
      <c r="D50" s="449">
        <v>0</v>
      </c>
      <c r="E50" s="449">
        <v>0</v>
      </c>
      <c r="F50" s="449">
        <v>0</v>
      </c>
      <c r="G50" s="449">
        <v>0</v>
      </c>
      <c r="H50" s="449">
        <v>0</v>
      </c>
      <c r="I50" s="449">
        <v>0</v>
      </c>
      <c r="J50" s="449">
        <v>0</v>
      </c>
      <c r="K50" s="449">
        <v>0</v>
      </c>
      <c r="L50" s="449">
        <v>0</v>
      </c>
      <c r="M50" s="449">
        <v>0</v>
      </c>
      <c r="N50" s="449">
        <v>0</v>
      </c>
      <c r="O50" s="449">
        <v>0</v>
      </c>
      <c r="P50" s="449">
        <v>1</v>
      </c>
      <c r="Q50" s="449">
        <v>0</v>
      </c>
      <c r="R50" s="449">
        <v>1</v>
      </c>
      <c r="S50" s="449">
        <v>2</v>
      </c>
      <c r="T50" s="449">
        <v>0</v>
      </c>
      <c r="U50" s="449">
        <v>0</v>
      </c>
      <c r="V50" s="449">
        <v>0</v>
      </c>
      <c r="W50" s="449">
        <v>0</v>
      </c>
      <c r="X50" s="449">
        <v>0</v>
      </c>
      <c r="Y50" s="449"/>
    </row>
    <row r="51" spans="1:25" ht="16.5" customHeight="1">
      <c r="A51" s="563" t="s">
        <v>89</v>
      </c>
      <c r="B51" s="21" t="s">
        <v>2</v>
      </c>
      <c r="C51" s="447" t="s">
        <v>9</v>
      </c>
      <c r="D51" s="447">
        <v>0</v>
      </c>
      <c r="E51" s="447">
        <v>0</v>
      </c>
      <c r="F51" s="447">
        <v>0</v>
      </c>
      <c r="G51" s="447">
        <v>0</v>
      </c>
      <c r="H51" s="447">
        <v>0</v>
      </c>
      <c r="I51" s="447">
        <v>0</v>
      </c>
      <c r="J51" s="447">
        <v>0</v>
      </c>
      <c r="K51" s="447">
        <v>0</v>
      </c>
      <c r="L51" s="447">
        <v>0</v>
      </c>
      <c r="M51" s="447">
        <v>0</v>
      </c>
      <c r="N51" s="447">
        <v>0</v>
      </c>
      <c r="O51" s="447">
        <v>0</v>
      </c>
      <c r="P51" s="447">
        <v>0</v>
      </c>
      <c r="Q51" s="447">
        <v>0</v>
      </c>
      <c r="R51" s="447">
        <v>0</v>
      </c>
      <c r="S51" s="447">
        <v>0</v>
      </c>
      <c r="T51" s="447">
        <v>0</v>
      </c>
      <c r="U51" s="447">
        <v>0</v>
      </c>
      <c r="V51" s="447">
        <v>0</v>
      </c>
      <c r="W51" s="447">
        <v>0</v>
      </c>
      <c r="X51" s="447">
        <v>0</v>
      </c>
      <c r="Y51" s="447"/>
    </row>
    <row r="52" spans="1:25" ht="16.5" customHeight="1">
      <c r="A52" s="564"/>
      <c r="B52" s="23" t="s">
        <v>45</v>
      </c>
      <c r="C52" s="448" t="s">
        <v>9</v>
      </c>
      <c r="D52" s="448">
        <v>0</v>
      </c>
      <c r="E52" s="448">
        <v>0</v>
      </c>
      <c r="F52" s="448">
        <v>0</v>
      </c>
      <c r="G52" s="448">
        <v>0</v>
      </c>
      <c r="H52" s="448">
        <v>0</v>
      </c>
      <c r="I52" s="448">
        <v>0</v>
      </c>
      <c r="J52" s="448">
        <v>0</v>
      </c>
      <c r="K52" s="448">
        <v>0</v>
      </c>
      <c r="L52" s="448">
        <v>0</v>
      </c>
      <c r="M52" s="448">
        <v>0</v>
      </c>
      <c r="N52" s="448">
        <v>0</v>
      </c>
      <c r="O52" s="448">
        <v>0</v>
      </c>
      <c r="P52" s="448">
        <v>0</v>
      </c>
      <c r="Q52" s="448">
        <v>0</v>
      </c>
      <c r="R52" s="448">
        <v>0</v>
      </c>
      <c r="S52" s="448">
        <v>0</v>
      </c>
      <c r="T52" s="448">
        <v>0</v>
      </c>
      <c r="U52" s="448">
        <v>0</v>
      </c>
      <c r="V52" s="448">
        <v>0</v>
      </c>
      <c r="W52" s="448">
        <v>0</v>
      </c>
      <c r="X52" s="448">
        <v>0</v>
      </c>
      <c r="Y52" s="448"/>
    </row>
    <row r="53" spans="1:25" ht="16.5" customHeight="1">
      <c r="A53" s="565"/>
      <c r="B53" s="24" t="s">
        <v>46</v>
      </c>
      <c r="C53" s="449" t="s">
        <v>9</v>
      </c>
      <c r="D53" s="449">
        <v>0</v>
      </c>
      <c r="E53" s="449">
        <v>0</v>
      </c>
      <c r="F53" s="449">
        <v>0</v>
      </c>
      <c r="G53" s="449">
        <v>0</v>
      </c>
      <c r="H53" s="449">
        <v>0</v>
      </c>
      <c r="I53" s="449">
        <v>0</v>
      </c>
      <c r="J53" s="449">
        <v>0</v>
      </c>
      <c r="K53" s="449">
        <v>0</v>
      </c>
      <c r="L53" s="449">
        <v>0</v>
      </c>
      <c r="M53" s="449">
        <v>0</v>
      </c>
      <c r="N53" s="449">
        <v>0</v>
      </c>
      <c r="O53" s="449">
        <v>0</v>
      </c>
      <c r="P53" s="449">
        <v>0</v>
      </c>
      <c r="Q53" s="449">
        <v>0</v>
      </c>
      <c r="R53" s="449">
        <v>0</v>
      </c>
      <c r="S53" s="449">
        <v>0</v>
      </c>
      <c r="T53" s="449">
        <v>0</v>
      </c>
      <c r="U53" s="449">
        <v>0</v>
      </c>
      <c r="V53" s="449">
        <v>0</v>
      </c>
      <c r="W53" s="449">
        <v>0</v>
      </c>
      <c r="X53" s="449">
        <v>0</v>
      </c>
      <c r="Y53" s="449"/>
    </row>
    <row r="54" spans="1:25" ht="16.5" customHeight="1">
      <c r="A54" s="563" t="s">
        <v>90</v>
      </c>
      <c r="B54" s="21" t="s">
        <v>2</v>
      </c>
      <c r="C54" s="447" t="s">
        <v>9</v>
      </c>
      <c r="D54" s="447">
        <v>0</v>
      </c>
      <c r="E54" s="447">
        <v>0</v>
      </c>
      <c r="F54" s="447">
        <v>0</v>
      </c>
      <c r="G54" s="447">
        <v>0</v>
      </c>
      <c r="H54" s="447">
        <v>0</v>
      </c>
      <c r="I54" s="447">
        <v>0</v>
      </c>
      <c r="J54" s="447">
        <v>0</v>
      </c>
      <c r="K54" s="447">
        <v>0</v>
      </c>
      <c r="L54" s="447">
        <v>0</v>
      </c>
      <c r="M54" s="447">
        <v>0</v>
      </c>
      <c r="N54" s="447">
        <v>0</v>
      </c>
      <c r="O54" s="447">
        <v>0</v>
      </c>
      <c r="P54" s="447">
        <v>0</v>
      </c>
      <c r="Q54" s="447">
        <v>0</v>
      </c>
      <c r="R54" s="447">
        <v>0</v>
      </c>
      <c r="S54" s="447">
        <v>0</v>
      </c>
      <c r="T54" s="447">
        <v>0</v>
      </c>
      <c r="U54" s="447">
        <v>0</v>
      </c>
      <c r="V54" s="447">
        <v>0</v>
      </c>
      <c r="W54" s="447">
        <v>0</v>
      </c>
      <c r="X54" s="447">
        <v>0</v>
      </c>
      <c r="Y54" s="447"/>
    </row>
    <row r="55" spans="1:25" ht="16.5" customHeight="1">
      <c r="A55" s="564"/>
      <c r="B55" s="23" t="s">
        <v>45</v>
      </c>
      <c r="C55" s="448" t="s">
        <v>9</v>
      </c>
      <c r="D55" s="448">
        <v>0</v>
      </c>
      <c r="E55" s="448">
        <v>0</v>
      </c>
      <c r="F55" s="448">
        <v>0</v>
      </c>
      <c r="G55" s="448">
        <v>0</v>
      </c>
      <c r="H55" s="448">
        <v>0</v>
      </c>
      <c r="I55" s="448">
        <v>0</v>
      </c>
      <c r="J55" s="448">
        <v>0</v>
      </c>
      <c r="K55" s="448">
        <v>0</v>
      </c>
      <c r="L55" s="448">
        <v>0</v>
      </c>
      <c r="M55" s="448">
        <v>0</v>
      </c>
      <c r="N55" s="448">
        <v>0</v>
      </c>
      <c r="O55" s="448">
        <v>0</v>
      </c>
      <c r="P55" s="448">
        <v>0</v>
      </c>
      <c r="Q55" s="448">
        <v>0</v>
      </c>
      <c r="R55" s="448">
        <v>0</v>
      </c>
      <c r="S55" s="448">
        <v>0</v>
      </c>
      <c r="T55" s="448">
        <v>0</v>
      </c>
      <c r="U55" s="448">
        <v>0</v>
      </c>
      <c r="V55" s="448">
        <v>0</v>
      </c>
      <c r="W55" s="448">
        <v>0</v>
      </c>
      <c r="X55" s="448">
        <v>0</v>
      </c>
      <c r="Y55" s="448"/>
    </row>
    <row r="56" spans="1:25" ht="16.5" customHeight="1">
      <c r="A56" s="565"/>
      <c r="B56" s="24" t="s">
        <v>46</v>
      </c>
      <c r="C56" s="449" t="s">
        <v>9</v>
      </c>
      <c r="D56" s="449">
        <v>0</v>
      </c>
      <c r="E56" s="449">
        <v>0</v>
      </c>
      <c r="F56" s="449">
        <v>0</v>
      </c>
      <c r="G56" s="449">
        <v>0</v>
      </c>
      <c r="H56" s="449">
        <v>0</v>
      </c>
      <c r="I56" s="449">
        <v>0</v>
      </c>
      <c r="J56" s="449">
        <v>0</v>
      </c>
      <c r="K56" s="449">
        <v>0</v>
      </c>
      <c r="L56" s="449">
        <v>0</v>
      </c>
      <c r="M56" s="449">
        <v>0</v>
      </c>
      <c r="N56" s="449">
        <v>0</v>
      </c>
      <c r="O56" s="449">
        <v>0</v>
      </c>
      <c r="P56" s="449">
        <v>0</v>
      </c>
      <c r="Q56" s="449">
        <v>0</v>
      </c>
      <c r="R56" s="449">
        <v>0</v>
      </c>
      <c r="S56" s="449">
        <v>0</v>
      </c>
      <c r="T56" s="449">
        <v>0</v>
      </c>
      <c r="U56" s="449">
        <v>0</v>
      </c>
      <c r="V56" s="449">
        <v>0</v>
      </c>
      <c r="W56" s="449">
        <v>0</v>
      </c>
      <c r="X56" s="449">
        <v>0</v>
      </c>
      <c r="Y56" s="449"/>
    </row>
    <row r="57" spans="1:25" ht="16.5" customHeight="1">
      <c r="A57" s="563" t="s">
        <v>91</v>
      </c>
      <c r="B57" s="21" t="s">
        <v>2</v>
      </c>
      <c r="C57" s="447">
        <v>1</v>
      </c>
      <c r="D57" s="447">
        <v>0</v>
      </c>
      <c r="E57" s="447">
        <v>0</v>
      </c>
      <c r="F57" s="447">
        <v>0</v>
      </c>
      <c r="G57" s="447">
        <v>0</v>
      </c>
      <c r="H57" s="447">
        <v>0</v>
      </c>
      <c r="I57" s="447">
        <v>0</v>
      </c>
      <c r="J57" s="447">
        <v>0</v>
      </c>
      <c r="K57" s="447">
        <v>0</v>
      </c>
      <c r="L57" s="447">
        <v>0</v>
      </c>
      <c r="M57" s="447">
        <v>0</v>
      </c>
      <c r="N57" s="447">
        <v>0</v>
      </c>
      <c r="O57" s="447">
        <v>0</v>
      </c>
      <c r="P57" s="447">
        <v>0</v>
      </c>
      <c r="Q57" s="447">
        <v>0</v>
      </c>
      <c r="R57" s="447">
        <v>0</v>
      </c>
      <c r="S57" s="447">
        <v>0</v>
      </c>
      <c r="T57" s="447">
        <v>0</v>
      </c>
      <c r="U57" s="447">
        <v>0</v>
      </c>
      <c r="V57" s="447">
        <v>1</v>
      </c>
      <c r="W57" s="447">
        <v>0</v>
      </c>
      <c r="X57" s="447">
        <v>0</v>
      </c>
      <c r="Y57" s="447"/>
    </row>
    <row r="58" spans="1:25" ht="16.5" customHeight="1">
      <c r="A58" s="564"/>
      <c r="B58" s="23" t="s">
        <v>45</v>
      </c>
      <c r="C58" s="448" t="s">
        <v>9</v>
      </c>
      <c r="D58" s="448">
        <v>0</v>
      </c>
      <c r="E58" s="448">
        <v>0</v>
      </c>
      <c r="F58" s="448">
        <v>0</v>
      </c>
      <c r="G58" s="448">
        <v>0</v>
      </c>
      <c r="H58" s="448">
        <v>0</v>
      </c>
      <c r="I58" s="448">
        <v>0</v>
      </c>
      <c r="J58" s="448">
        <v>0</v>
      </c>
      <c r="K58" s="448">
        <v>0</v>
      </c>
      <c r="L58" s="448">
        <v>0</v>
      </c>
      <c r="M58" s="448">
        <v>0</v>
      </c>
      <c r="N58" s="448">
        <v>0</v>
      </c>
      <c r="O58" s="448">
        <v>0</v>
      </c>
      <c r="P58" s="448">
        <v>0</v>
      </c>
      <c r="Q58" s="448">
        <v>0</v>
      </c>
      <c r="R58" s="448">
        <v>0</v>
      </c>
      <c r="S58" s="448">
        <v>0</v>
      </c>
      <c r="T58" s="448">
        <v>0</v>
      </c>
      <c r="U58" s="448">
        <v>0</v>
      </c>
      <c r="V58" s="448">
        <v>0</v>
      </c>
      <c r="W58" s="448">
        <v>0</v>
      </c>
      <c r="X58" s="448">
        <v>0</v>
      </c>
      <c r="Y58" s="448"/>
    </row>
    <row r="59" spans="1:25" ht="16.5" customHeight="1">
      <c r="A59" s="565"/>
      <c r="B59" s="24" t="s">
        <v>46</v>
      </c>
      <c r="C59" s="449">
        <v>1</v>
      </c>
      <c r="D59" s="449">
        <v>0</v>
      </c>
      <c r="E59" s="449">
        <v>0</v>
      </c>
      <c r="F59" s="449">
        <v>0</v>
      </c>
      <c r="G59" s="449">
        <v>0</v>
      </c>
      <c r="H59" s="449">
        <v>0</v>
      </c>
      <c r="I59" s="449">
        <v>0</v>
      </c>
      <c r="J59" s="449">
        <v>0</v>
      </c>
      <c r="K59" s="449">
        <v>0</v>
      </c>
      <c r="L59" s="449">
        <v>0</v>
      </c>
      <c r="M59" s="449">
        <v>0</v>
      </c>
      <c r="N59" s="449">
        <v>0</v>
      </c>
      <c r="O59" s="449">
        <v>0</v>
      </c>
      <c r="P59" s="449">
        <v>0</v>
      </c>
      <c r="Q59" s="449">
        <v>0</v>
      </c>
      <c r="R59" s="449">
        <v>0</v>
      </c>
      <c r="S59" s="449">
        <v>0</v>
      </c>
      <c r="T59" s="449">
        <v>0</v>
      </c>
      <c r="U59" s="449">
        <v>0</v>
      </c>
      <c r="V59" s="449">
        <v>1</v>
      </c>
      <c r="W59" s="449">
        <v>0</v>
      </c>
      <c r="X59" s="449">
        <v>0</v>
      </c>
      <c r="Y59" s="449"/>
    </row>
    <row r="60" spans="1:25" ht="16.5" customHeight="1">
      <c r="A60" s="563" t="s">
        <v>92</v>
      </c>
      <c r="B60" s="21" t="s">
        <v>2</v>
      </c>
      <c r="C60" s="447" t="s">
        <v>9</v>
      </c>
      <c r="D60" s="447">
        <v>0</v>
      </c>
      <c r="E60" s="447">
        <v>0</v>
      </c>
      <c r="F60" s="447">
        <v>0</v>
      </c>
      <c r="G60" s="447">
        <v>0</v>
      </c>
      <c r="H60" s="447">
        <v>0</v>
      </c>
      <c r="I60" s="447">
        <v>0</v>
      </c>
      <c r="J60" s="447">
        <v>0</v>
      </c>
      <c r="K60" s="447">
        <v>0</v>
      </c>
      <c r="L60" s="447">
        <v>0</v>
      </c>
      <c r="M60" s="447">
        <v>0</v>
      </c>
      <c r="N60" s="447">
        <v>0</v>
      </c>
      <c r="O60" s="447">
        <v>0</v>
      </c>
      <c r="P60" s="447">
        <v>0</v>
      </c>
      <c r="Q60" s="447">
        <v>0</v>
      </c>
      <c r="R60" s="447">
        <v>0</v>
      </c>
      <c r="S60" s="447">
        <v>0</v>
      </c>
      <c r="T60" s="447">
        <v>0</v>
      </c>
      <c r="U60" s="447">
        <v>0</v>
      </c>
      <c r="V60" s="447">
        <v>0</v>
      </c>
      <c r="W60" s="447">
        <v>0</v>
      </c>
      <c r="X60" s="447">
        <v>0</v>
      </c>
      <c r="Y60" s="447"/>
    </row>
    <row r="61" spans="1:25" ht="16.5" customHeight="1">
      <c r="A61" s="564"/>
      <c r="B61" s="23" t="s">
        <v>45</v>
      </c>
      <c r="C61" s="448" t="s">
        <v>9</v>
      </c>
      <c r="D61" s="448">
        <v>0</v>
      </c>
      <c r="E61" s="448">
        <v>0</v>
      </c>
      <c r="F61" s="448">
        <v>0</v>
      </c>
      <c r="G61" s="448">
        <v>0</v>
      </c>
      <c r="H61" s="448">
        <v>0</v>
      </c>
      <c r="I61" s="448">
        <v>0</v>
      </c>
      <c r="J61" s="448">
        <v>0</v>
      </c>
      <c r="K61" s="448">
        <v>0</v>
      </c>
      <c r="L61" s="448">
        <v>0</v>
      </c>
      <c r="M61" s="448">
        <v>0</v>
      </c>
      <c r="N61" s="448">
        <v>0</v>
      </c>
      <c r="O61" s="448">
        <v>0</v>
      </c>
      <c r="P61" s="448">
        <v>0</v>
      </c>
      <c r="Q61" s="448">
        <v>0</v>
      </c>
      <c r="R61" s="448">
        <v>0</v>
      </c>
      <c r="S61" s="448">
        <v>0</v>
      </c>
      <c r="T61" s="448">
        <v>0</v>
      </c>
      <c r="U61" s="448">
        <v>0</v>
      </c>
      <c r="V61" s="448">
        <v>0</v>
      </c>
      <c r="W61" s="448">
        <v>0</v>
      </c>
      <c r="X61" s="448">
        <v>0</v>
      </c>
      <c r="Y61" s="448"/>
    </row>
    <row r="62" spans="1:25" ht="16.5" customHeight="1">
      <c r="A62" s="565"/>
      <c r="B62" s="24" t="s">
        <v>46</v>
      </c>
      <c r="C62" s="449" t="s">
        <v>9</v>
      </c>
      <c r="D62" s="449">
        <v>0</v>
      </c>
      <c r="E62" s="449">
        <v>0</v>
      </c>
      <c r="F62" s="449">
        <v>0</v>
      </c>
      <c r="G62" s="449">
        <v>0</v>
      </c>
      <c r="H62" s="449">
        <v>0</v>
      </c>
      <c r="I62" s="449">
        <v>0</v>
      </c>
      <c r="J62" s="449">
        <v>0</v>
      </c>
      <c r="K62" s="449">
        <v>0</v>
      </c>
      <c r="L62" s="449">
        <v>0</v>
      </c>
      <c r="M62" s="449">
        <v>0</v>
      </c>
      <c r="N62" s="449">
        <v>0</v>
      </c>
      <c r="O62" s="449">
        <v>0</v>
      </c>
      <c r="P62" s="449">
        <v>0</v>
      </c>
      <c r="Q62" s="449">
        <v>0</v>
      </c>
      <c r="R62" s="449">
        <v>0</v>
      </c>
      <c r="S62" s="449">
        <v>0</v>
      </c>
      <c r="T62" s="449">
        <v>0</v>
      </c>
      <c r="U62" s="449">
        <v>0</v>
      </c>
      <c r="V62" s="449">
        <v>0</v>
      </c>
      <c r="W62" s="449">
        <v>0</v>
      </c>
      <c r="X62" s="449">
        <v>0</v>
      </c>
      <c r="Y62" s="449"/>
    </row>
    <row r="63" spans="1:25" ht="16.5" customHeight="1">
      <c r="A63" s="563" t="s">
        <v>93</v>
      </c>
      <c r="B63" s="21" t="s">
        <v>2</v>
      </c>
      <c r="C63" s="447" t="s">
        <v>9</v>
      </c>
      <c r="D63" s="447">
        <v>0</v>
      </c>
      <c r="E63" s="447">
        <v>0</v>
      </c>
      <c r="F63" s="447">
        <v>0</v>
      </c>
      <c r="G63" s="447">
        <v>0</v>
      </c>
      <c r="H63" s="447">
        <v>0</v>
      </c>
      <c r="I63" s="447">
        <v>0</v>
      </c>
      <c r="J63" s="447">
        <v>0</v>
      </c>
      <c r="K63" s="447">
        <v>0</v>
      </c>
      <c r="L63" s="447">
        <v>0</v>
      </c>
      <c r="M63" s="447">
        <v>0</v>
      </c>
      <c r="N63" s="447">
        <v>0</v>
      </c>
      <c r="O63" s="447">
        <v>0</v>
      </c>
      <c r="P63" s="447">
        <v>0</v>
      </c>
      <c r="Q63" s="447">
        <v>0</v>
      </c>
      <c r="R63" s="447">
        <v>0</v>
      </c>
      <c r="S63" s="447">
        <v>0</v>
      </c>
      <c r="T63" s="447">
        <v>0</v>
      </c>
      <c r="U63" s="447">
        <v>0</v>
      </c>
      <c r="V63" s="447">
        <v>0</v>
      </c>
      <c r="W63" s="447">
        <v>0</v>
      </c>
      <c r="X63" s="447">
        <v>0</v>
      </c>
      <c r="Y63" s="447"/>
    </row>
    <row r="64" spans="1:25" ht="16.5" customHeight="1">
      <c r="A64" s="564"/>
      <c r="B64" s="23" t="s">
        <v>45</v>
      </c>
      <c r="C64" s="448" t="s">
        <v>9</v>
      </c>
      <c r="D64" s="448">
        <v>0</v>
      </c>
      <c r="E64" s="448">
        <v>0</v>
      </c>
      <c r="F64" s="448">
        <v>0</v>
      </c>
      <c r="G64" s="448">
        <v>0</v>
      </c>
      <c r="H64" s="448">
        <v>0</v>
      </c>
      <c r="I64" s="448">
        <v>0</v>
      </c>
      <c r="J64" s="448">
        <v>0</v>
      </c>
      <c r="K64" s="448">
        <v>0</v>
      </c>
      <c r="L64" s="448">
        <v>0</v>
      </c>
      <c r="M64" s="448">
        <v>0</v>
      </c>
      <c r="N64" s="448">
        <v>0</v>
      </c>
      <c r="O64" s="448">
        <v>0</v>
      </c>
      <c r="P64" s="448">
        <v>0</v>
      </c>
      <c r="Q64" s="448">
        <v>0</v>
      </c>
      <c r="R64" s="448">
        <v>0</v>
      </c>
      <c r="S64" s="448">
        <v>0</v>
      </c>
      <c r="T64" s="448">
        <v>0</v>
      </c>
      <c r="U64" s="448">
        <v>0</v>
      </c>
      <c r="V64" s="448">
        <v>0</v>
      </c>
      <c r="W64" s="448">
        <v>0</v>
      </c>
      <c r="X64" s="448">
        <v>0</v>
      </c>
      <c r="Y64" s="448"/>
    </row>
    <row r="65" spans="1:25" ht="16.5" customHeight="1">
      <c r="A65" s="565"/>
      <c r="B65" s="24" t="s">
        <v>46</v>
      </c>
      <c r="C65" s="449" t="s">
        <v>9</v>
      </c>
      <c r="D65" s="449">
        <v>0</v>
      </c>
      <c r="E65" s="449">
        <v>0</v>
      </c>
      <c r="F65" s="449">
        <v>0</v>
      </c>
      <c r="G65" s="449">
        <v>0</v>
      </c>
      <c r="H65" s="449">
        <v>0</v>
      </c>
      <c r="I65" s="449">
        <v>0</v>
      </c>
      <c r="J65" s="449">
        <v>0</v>
      </c>
      <c r="K65" s="449">
        <v>0</v>
      </c>
      <c r="L65" s="449">
        <v>0</v>
      </c>
      <c r="M65" s="449">
        <v>0</v>
      </c>
      <c r="N65" s="449">
        <v>0</v>
      </c>
      <c r="O65" s="449">
        <v>0</v>
      </c>
      <c r="P65" s="449">
        <v>0</v>
      </c>
      <c r="Q65" s="449">
        <v>0</v>
      </c>
      <c r="R65" s="449">
        <v>0</v>
      </c>
      <c r="S65" s="449">
        <v>0</v>
      </c>
      <c r="T65" s="449">
        <v>0</v>
      </c>
      <c r="U65" s="449">
        <v>0</v>
      </c>
      <c r="V65" s="449">
        <v>0</v>
      </c>
      <c r="W65" s="449">
        <v>0</v>
      </c>
      <c r="X65" s="449">
        <v>0</v>
      </c>
      <c r="Y65" s="449"/>
    </row>
    <row r="66" spans="1:25" ht="16.5" customHeight="1">
      <c r="A66" s="563" t="s">
        <v>94</v>
      </c>
      <c r="B66" s="21" t="s">
        <v>2</v>
      </c>
      <c r="C66" s="447">
        <v>2</v>
      </c>
      <c r="D66" s="447">
        <v>0</v>
      </c>
      <c r="E66" s="447">
        <v>0</v>
      </c>
      <c r="F66" s="447">
        <v>0</v>
      </c>
      <c r="G66" s="447">
        <v>0</v>
      </c>
      <c r="H66" s="447">
        <v>0</v>
      </c>
      <c r="I66" s="447">
        <v>0</v>
      </c>
      <c r="J66" s="447">
        <v>0</v>
      </c>
      <c r="K66" s="447">
        <v>0</v>
      </c>
      <c r="L66" s="447">
        <v>0</v>
      </c>
      <c r="M66" s="447">
        <v>0</v>
      </c>
      <c r="N66" s="447">
        <v>0</v>
      </c>
      <c r="O66" s="447">
        <v>0</v>
      </c>
      <c r="P66" s="447">
        <v>0</v>
      </c>
      <c r="Q66" s="447">
        <v>0</v>
      </c>
      <c r="R66" s="447">
        <v>1</v>
      </c>
      <c r="S66" s="447">
        <v>1</v>
      </c>
      <c r="T66" s="447">
        <v>0</v>
      </c>
      <c r="U66" s="447">
        <v>0</v>
      </c>
      <c r="V66" s="447">
        <v>0</v>
      </c>
      <c r="W66" s="447">
        <v>0</v>
      </c>
      <c r="X66" s="447">
        <v>0</v>
      </c>
      <c r="Y66" s="447"/>
    </row>
    <row r="67" spans="1:25" ht="16.5" customHeight="1">
      <c r="A67" s="564"/>
      <c r="B67" s="23" t="s">
        <v>45</v>
      </c>
      <c r="C67" s="448">
        <v>1</v>
      </c>
      <c r="D67" s="448">
        <v>0</v>
      </c>
      <c r="E67" s="448">
        <v>0</v>
      </c>
      <c r="F67" s="448">
        <v>0</v>
      </c>
      <c r="G67" s="448">
        <v>0</v>
      </c>
      <c r="H67" s="448">
        <v>0</v>
      </c>
      <c r="I67" s="448">
        <v>0</v>
      </c>
      <c r="J67" s="448">
        <v>0</v>
      </c>
      <c r="K67" s="448">
        <v>0</v>
      </c>
      <c r="L67" s="448">
        <v>0</v>
      </c>
      <c r="M67" s="448">
        <v>0</v>
      </c>
      <c r="N67" s="448">
        <v>0</v>
      </c>
      <c r="O67" s="448">
        <v>0</v>
      </c>
      <c r="P67" s="448">
        <v>0</v>
      </c>
      <c r="Q67" s="448">
        <v>0</v>
      </c>
      <c r="R67" s="448">
        <v>1</v>
      </c>
      <c r="S67" s="448">
        <v>0</v>
      </c>
      <c r="T67" s="448">
        <v>0</v>
      </c>
      <c r="U67" s="448">
        <v>0</v>
      </c>
      <c r="V67" s="448">
        <v>0</v>
      </c>
      <c r="W67" s="448">
        <v>0</v>
      </c>
      <c r="X67" s="448">
        <v>0</v>
      </c>
      <c r="Y67" s="448"/>
    </row>
    <row r="68" spans="1:25" ht="16.5" customHeight="1">
      <c r="A68" s="565"/>
      <c r="B68" s="24" t="s">
        <v>46</v>
      </c>
      <c r="C68" s="449">
        <v>1</v>
      </c>
      <c r="D68" s="449">
        <v>0</v>
      </c>
      <c r="E68" s="449">
        <v>0</v>
      </c>
      <c r="F68" s="449">
        <v>0</v>
      </c>
      <c r="G68" s="449">
        <v>0</v>
      </c>
      <c r="H68" s="449">
        <v>0</v>
      </c>
      <c r="I68" s="449">
        <v>0</v>
      </c>
      <c r="J68" s="449">
        <v>0</v>
      </c>
      <c r="K68" s="449">
        <v>0</v>
      </c>
      <c r="L68" s="449">
        <v>0</v>
      </c>
      <c r="M68" s="449">
        <v>0</v>
      </c>
      <c r="N68" s="449">
        <v>0</v>
      </c>
      <c r="O68" s="449">
        <v>0</v>
      </c>
      <c r="P68" s="449">
        <v>0</v>
      </c>
      <c r="Q68" s="449">
        <v>0</v>
      </c>
      <c r="R68" s="449">
        <v>0</v>
      </c>
      <c r="S68" s="449">
        <v>1</v>
      </c>
      <c r="T68" s="449">
        <v>0</v>
      </c>
      <c r="U68" s="449">
        <v>0</v>
      </c>
      <c r="V68" s="449">
        <v>0</v>
      </c>
      <c r="W68" s="449">
        <v>0</v>
      </c>
      <c r="X68" s="449">
        <v>0</v>
      </c>
      <c r="Y68" s="449"/>
    </row>
    <row r="69" spans="1:25" ht="16.5" customHeight="1">
      <c r="A69" s="93" t="s">
        <v>95</v>
      </c>
      <c r="B69" s="94"/>
      <c r="C69" s="37"/>
      <c r="D69" s="37"/>
      <c r="E69" s="37"/>
      <c r="F69" s="37"/>
      <c r="G69" s="37"/>
      <c r="H69" s="37"/>
      <c r="I69" s="37"/>
      <c r="J69" s="37"/>
      <c r="K69" s="37"/>
      <c r="L69" s="37"/>
      <c r="M69" s="37"/>
      <c r="N69" s="37"/>
      <c r="O69" s="37"/>
      <c r="P69" s="37"/>
      <c r="Q69" s="37"/>
      <c r="R69" s="37"/>
      <c r="S69" s="37"/>
      <c r="T69" s="37"/>
      <c r="U69" s="37"/>
      <c r="V69" s="37"/>
      <c r="W69" s="37"/>
      <c r="X69" s="37"/>
      <c r="Y69" s="37"/>
    </row>
  </sheetData>
  <sheetProtection/>
  <mergeCells count="22">
    <mergeCell ref="A57:A59"/>
    <mergeCell ref="A60:A62"/>
    <mergeCell ref="A63:A65"/>
    <mergeCell ref="A66:A68"/>
    <mergeCell ref="A39:A41"/>
    <mergeCell ref="A42:A44"/>
    <mergeCell ref="A45:A47"/>
    <mergeCell ref="A48:A50"/>
    <mergeCell ref="A51:A53"/>
    <mergeCell ref="A54:A56"/>
    <mergeCell ref="A21:A23"/>
    <mergeCell ref="A24:A26"/>
    <mergeCell ref="A27:A29"/>
    <mergeCell ref="A30:A32"/>
    <mergeCell ref="A33:A35"/>
    <mergeCell ref="A36:A38"/>
    <mergeCell ref="A3:A5"/>
    <mergeCell ref="A6:A8"/>
    <mergeCell ref="A9:A11"/>
    <mergeCell ref="A12:A14"/>
    <mergeCell ref="A15:A17"/>
    <mergeCell ref="A18:A20"/>
  </mergeCells>
  <printOptions/>
  <pageMargins left="0.3937007874015748" right="0.3937007874015748" top="0.5905511811023623" bottom="0.5905511811023623" header="0.31496062992125984" footer="0.31496062992125984"/>
  <pageSetup fitToHeight="1" fitToWidth="1" horizontalDpi="600" verticalDpi="600" orientation="landscape" paperSize="9" scale="47" r:id="rId1"/>
</worksheet>
</file>

<file path=xl/worksheets/sheet16.xml><?xml version="1.0" encoding="utf-8"?>
<worksheet xmlns="http://schemas.openxmlformats.org/spreadsheetml/2006/main" xmlns:r="http://schemas.openxmlformats.org/officeDocument/2006/relationships">
  <sheetPr>
    <pageSetUpPr fitToPage="1"/>
  </sheetPr>
  <dimension ref="A1:Y70"/>
  <sheetViews>
    <sheetView showGridLines="0" view="pageBreakPreview" zoomScaleSheetLayoutView="100" zoomScalePageLayoutView="0" workbookViewId="0" topLeftCell="A1">
      <pane xSplit="2" ySplit="2" topLeftCell="J60" activePane="bottomRight" state="frozen"/>
      <selection pane="topLeft" activeCell="A1" sqref="A1"/>
      <selection pane="topRight" activeCell="A1" sqref="A1"/>
      <selection pane="bottomLeft" activeCell="A1" sqref="A1"/>
      <selection pane="bottomRight" activeCell="Z12" sqref="Z12:Z69"/>
    </sheetView>
  </sheetViews>
  <sheetFormatPr defaultColWidth="9.00390625" defaultRowHeight="10.5" customHeight="1"/>
  <cols>
    <col min="1" max="1" width="8.140625" style="306" customWidth="1"/>
    <col min="2" max="2" width="5.421875" style="96" bestFit="1" customWidth="1"/>
    <col min="3" max="3" width="9.28125" style="97" customWidth="1"/>
    <col min="4" max="25" width="7.57421875" style="97" customWidth="1"/>
    <col min="26" max="16384" width="9.00390625" style="97" customWidth="1"/>
  </cols>
  <sheetData>
    <row r="1" spans="1:25" s="89" customFormat="1" ht="12.75">
      <c r="A1" s="301" t="s">
        <v>280</v>
      </c>
      <c r="B1" s="88"/>
      <c r="Y1" s="30" t="s">
        <v>328</v>
      </c>
    </row>
    <row r="2" spans="1:25" s="89" customFormat="1" ht="12.75">
      <c r="A2" s="302"/>
      <c r="B2" s="120"/>
      <c r="C2" s="303" t="s">
        <v>2</v>
      </c>
      <c r="D2" s="121" t="s">
        <v>201</v>
      </c>
      <c r="E2" s="122" t="s">
        <v>130</v>
      </c>
      <c r="F2" s="122" t="s">
        <v>131</v>
      </c>
      <c r="G2" s="122" t="s">
        <v>132</v>
      </c>
      <c r="H2" s="122" t="s">
        <v>133</v>
      </c>
      <c r="I2" s="122" t="s">
        <v>134</v>
      </c>
      <c r="J2" s="122" t="s">
        <v>135</v>
      </c>
      <c r="K2" s="122" t="s">
        <v>136</v>
      </c>
      <c r="L2" s="122" t="s">
        <v>137</v>
      </c>
      <c r="M2" s="122" t="s">
        <v>138</v>
      </c>
      <c r="N2" s="122" t="s">
        <v>139</v>
      </c>
      <c r="O2" s="122" t="s">
        <v>140</v>
      </c>
      <c r="P2" s="122" t="s">
        <v>141</v>
      </c>
      <c r="Q2" s="122" t="s">
        <v>142</v>
      </c>
      <c r="R2" s="122" t="s">
        <v>143</v>
      </c>
      <c r="S2" s="122" t="s">
        <v>144</v>
      </c>
      <c r="T2" s="122" t="s">
        <v>145</v>
      </c>
      <c r="U2" s="122" t="s">
        <v>202</v>
      </c>
      <c r="V2" s="122" t="s">
        <v>203</v>
      </c>
      <c r="W2" s="122" t="s">
        <v>204</v>
      </c>
      <c r="X2" s="122" t="s">
        <v>205</v>
      </c>
      <c r="Y2" s="122" t="s">
        <v>113</v>
      </c>
    </row>
    <row r="3" spans="1:25" s="89" customFormat="1" ht="12.75">
      <c r="A3" s="557" t="s">
        <v>199</v>
      </c>
      <c r="B3" s="377" t="s">
        <v>2</v>
      </c>
      <c r="C3" s="327">
        <v>31984</v>
      </c>
      <c r="D3" s="329">
        <v>6</v>
      </c>
      <c r="E3" s="329">
        <v>5</v>
      </c>
      <c r="F3" s="329">
        <v>8</v>
      </c>
      <c r="G3" s="329">
        <v>8</v>
      </c>
      <c r="H3" s="329">
        <v>8</v>
      </c>
      <c r="I3" s="329">
        <v>17</v>
      </c>
      <c r="J3" s="329">
        <v>48</v>
      </c>
      <c r="K3" s="329">
        <v>113</v>
      </c>
      <c r="L3" s="329">
        <v>355</v>
      </c>
      <c r="M3" s="327">
        <v>564</v>
      </c>
      <c r="N3" s="327">
        <v>814</v>
      </c>
      <c r="O3" s="329">
        <v>1150</v>
      </c>
      <c r="P3" s="329">
        <v>1681</v>
      </c>
      <c r="Q3" s="329">
        <v>2781</v>
      </c>
      <c r="R3" s="329">
        <v>2942</v>
      </c>
      <c r="S3" s="329">
        <v>4258</v>
      </c>
      <c r="T3" s="329">
        <v>6151</v>
      </c>
      <c r="U3" s="329">
        <v>5845</v>
      </c>
      <c r="V3" s="329">
        <v>3877</v>
      </c>
      <c r="W3" s="329">
        <v>1153</v>
      </c>
      <c r="X3" s="329">
        <v>195</v>
      </c>
      <c r="Y3" s="329">
        <v>5</v>
      </c>
    </row>
    <row r="4" spans="1:25" s="89" customFormat="1" ht="12.75">
      <c r="A4" s="558"/>
      <c r="B4" s="378" t="s">
        <v>45</v>
      </c>
      <c r="C4" s="331">
        <v>17544</v>
      </c>
      <c r="D4" s="379">
        <v>3</v>
      </c>
      <c r="E4" s="331">
        <v>2</v>
      </c>
      <c r="F4" s="331">
        <v>6</v>
      </c>
      <c r="G4" s="331">
        <v>4</v>
      </c>
      <c r="H4" s="331">
        <v>4</v>
      </c>
      <c r="I4" s="331">
        <v>14</v>
      </c>
      <c r="J4" s="331">
        <v>36</v>
      </c>
      <c r="K4" s="331">
        <v>86</v>
      </c>
      <c r="L4" s="331">
        <v>273</v>
      </c>
      <c r="M4" s="331">
        <v>437</v>
      </c>
      <c r="N4" s="331">
        <v>631</v>
      </c>
      <c r="O4" s="331">
        <v>843</v>
      </c>
      <c r="P4" s="331">
        <v>1275</v>
      </c>
      <c r="Q4" s="331">
        <v>2094</v>
      </c>
      <c r="R4" s="331">
        <v>2006</v>
      </c>
      <c r="S4" s="331">
        <v>2610</v>
      </c>
      <c r="T4" s="331">
        <v>3294</v>
      </c>
      <c r="U4" s="331">
        <v>2508</v>
      </c>
      <c r="V4" s="331">
        <v>1182</v>
      </c>
      <c r="W4" s="331">
        <v>210</v>
      </c>
      <c r="X4" s="331">
        <v>24</v>
      </c>
      <c r="Y4" s="331">
        <v>2</v>
      </c>
    </row>
    <row r="5" spans="1:25" s="89" customFormat="1" ht="12.75">
      <c r="A5" s="559"/>
      <c r="B5" s="380" t="s">
        <v>46</v>
      </c>
      <c r="C5" s="334">
        <v>14440</v>
      </c>
      <c r="D5" s="381">
        <v>3</v>
      </c>
      <c r="E5" s="334">
        <v>3</v>
      </c>
      <c r="F5" s="334">
        <v>2</v>
      </c>
      <c r="G5" s="334">
        <v>4</v>
      </c>
      <c r="H5" s="334">
        <v>4</v>
      </c>
      <c r="I5" s="334">
        <v>3</v>
      </c>
      <c r="J5" s="334">
        <v>12</v>
      </c>
      <c r="K5" s="334">
        <v>27</v>
      </c>
      <c r="L5" s="334">
        <v>82</v>
      </c>
      <c r="M5" s="334">
        <v>127</v>
      </c>
      <c r="N5" s="334">
        <v>183</v>
      </c>
      <c r="O5" s="334">
        <v>307</v>
      </c>
      <c r="P5" s="334">
        <v>406</v>
      </c>
      <c r="Q5" s="334">
        <v>687</v>
      </c>
      <c r="R5" s="334">
        <v>936</v>
      </c>
      <c r="S5" s="334">
        <v>1648</v>
      </c>
      <c r="T5" s="334">
        <v>2857</v>
      </c>
      <c r="U5" s="334">
        <v>3337</v>
      </c>
      <c r="V5" s="334">
        <v>2695</v>
      </c>
      <c r="W5" s="334">
        <v>943</v>
      </c>
      <c r="X5" s="334">
        <v>171</v>
      </c>
      <c r="Y5" s="334">
        <v>3</v>
      </c>
    </row>
    <row r="6" spans="1:25" s="89" customFormat="1" ht="12.75">
      <c r="A6" s="560" t="s">
        <v>7</v>
      </c>
      <c r="B6" s="382" t="s">
        <v>2</v>
      </c>
      <c r="C6" s="105">
        <v>1450</v>
      </c>
      <c r="D6" s="319" t="s">
        <v>9</v>
      </c>
      <c r="E6" s="105" t="s">
        <v>9</v>
      </c>
      <c r="F6" s="105" t="s">
        <v>9</v>
      </c>
      <c r="G6" s="105">
        <v>1</v>
      </c>
      <c r="H6" s="105" t="s">
        <v>9</v>
      </c>
      <c r="I6" s="105">
        <v>1</v>
      </c>
      <c r="J6" s="105">
        <v>3</v>
      </c>
      <c r="K6" s="105">
        <v>3</v>
      </c>
      <c r="L6" s="105">
        <v>14</v>
      </c>
      <c r="M6" s="105">
        <v>24</v>
      </c>
      <c r="N6" s="105">
        <v>38</v>
      </c>
      <c r="O6" s="105">
        <v>50</v>
      </c>
      <c r="P6" s="105">
        <v>85</v>
      </c>
      <c r="Q6" s="105">
        <v>157</v>
      </c>
      <c r="R6" s="105">
        <v>145</v>
      </c>
      <c r="S6" s="105">
        <v>191</v>
      </c>
      <c r="T6" s="105">
        <v>291</v>
      </c>
      <c r="U6" s="105">
        <v>227</v>
      </c>
      <c r="V6" s="105">
        <v>157</v>
      </c>
      <c r="W6" s="105">
        <v>51</v>
      </c>
      <c r="X6" s="105">
        <v>12</v>
      </c>
      <c r="Y6" s="105" t="s">
        <v>9</v>
      </c>
    </row>
    <row r="7" spans="1:25" s="89" customFormat="1" ht="12.75">
      <c r="A7" s="561"/>
      <c r="B7" s="383" t="s">
        <v>45</v>
      </c>
      <c r="C7" s="321">
        <v>831</v>
      </c>
      <c r="D7" s="384" t="s">
        <v>9</v>
      </c>
      <c r="E7" s="321" t="s">
        <v>9</v>
      </c>
      <c r="F7" s="321" t="s">
        <v>9</v>
      </c>
      <c r="G7" s="321" t="s">
        <v>9</v>
      </c>
      <c r="H7" s="321" t="s">
        <v>9</v>
      </c>
      <c r="I7" s="321">
        <v>1</v>
      </c>
      <c r="J7" s="321">
        <v>2</v>
      </c>
      <c r="K7" s="321">
        <v>1</v>
      </c>
      <c r="L7" s="321">
        <v>9</v>
      </c>
      <c r="M7" s="321">
        <v>20</v>
      </c>
      <c r="N7" s="321">
        <v>23</v>
      </c>
      <c r="O7" s="321">
        <v>42</v>
      </c>
      <c r="P7" s="321">
        <v>65</v>
      </c>
      <c r="Q7" s="321">
        <v>115</v>
      </c>
      <c r="R7" s="321">
        <v>94</v>
      </c>
      <c r="S7" s="321">
        <v>113</v>
      </c>
      <c r="T7" s="321">
        <v>162</v>
      </c>
      <c r="U7" s="321">
        <v>111</v>
      </c>
      <c r="V7" s="321">
        <v>56</v>
      </c>
      <c r="W7" s="321">
        <v>15</v>
      </c>
      <c r="X7" s="321">
        <v>2</v>
      </c>
      <c r="Y7" s="321" t="s">
        <v>9</v>
      </c>
    </row>
    <row r="8" spans="1:25" s="89" customFormat="1" ht="12.75">
      <c r="A8" s="562"/>
      <c r="B8" s="385" t="s">
        <v>46</v>
      </c>
      <c r="C8" s="324">
        <v>619</v>
      </c>
      <c r="D8" s="386" t="s">
        <v>9</v>
      </c>
      <c r="E8" s="324" t="s">
        <v>9</v>
      </c>
      <c r="F8" s="324" t="s">
        <v>9</v>
      </c>
      <c r="G8" s="324">
        <v>1</v>
      </c>
      <c r="H8" s="324" t="s">
        <v>9</v>
      </c>
      <c r="I8" s="324" t="s">
        <v>9</v>
      </c>
      <c r="J8" s="324">
        <v>1</v>
      </c>
      <c r="K8" s="324">
        <v>2</v>
      </c>
      <c r="L8" s="324">
        <v>5</v>
      </c>
      <c r="M8" s="324">
        <v>4</v>
      </c>
      <c r="N8" s="324">
        <v>15</v>
      </c>
      <c r="O8" s="324">
        <v>8</v>
      </c>
      <c r="P8" s="324">
        <v>20</v>
      </c>
      <c r="Q8" s="324">
        <v>42</v>
      </c>
      <c r="R8" s="324">
        <v>51</v>
      </c>
      <c r="S8" s="324">
        <v>78</v>
      </c>
      <c r="T8" s="324">
        <v>129</v>
      </c>
      <c r="U8" s="324">
        <v>116</v>
      </c>
      <c r="V8" s="324">
        <v>101</v>
      </c>
      <c r="W8" s="324">
        <v>36</v>
      </c>
      <c r="X8" s="324">
        <v>10</v>
      </c>
      <c r="Y8" s="324" t="s">
        <v>9</v>
      </c>
    </row>
    <row r="9" spans="1:25" s="89" customFormat="1" ht="12.75">
      <c r="A9" s="526" t="s">
        <v>150</v>
      </c>
      <c r="B9" s="199" t="s">
        <v>2</v>
      </c>
      <c r="C9" s="28">
        <f>IF(SUM(C10:C11)=0,"-",SUM(C10:C11))</f>
        <v>76</v>
      </c>
      <c r="D9" s="28" t="str">
        <f aca="true" t="shared" si="0" ref="D9:Y9">IF(SUM(D10:D11)=0,"-",SUM(D10:D11))</f>
        <v>-</v>
      </c>
      <c r="E9" s="28" t="str">
        <f t="shared" si="0"/>
        <v>-</v>
      </c>
      <c r="F9" s="28" t="str">
        <f t="shared" si="0"/>
        <v>-</v>
      </c>
      <c r="G9" s="28" t="str">
        <f t="shared" si="0"/>
        <v>-</v>
      </c>
      <c r="H9" s="28" t="str">
        <f t="shared" si="0"/>
        <v>-</v>
      </c>
      <c r="I9" s="28" t="str">
        <f t="shared" si="0"/>
        <v>-</v>
      </c>
      <c r="J9" s="28" t="str">
        <f t="shared" si="0"/>
        <v>-</v>
      </c>
      <c r="K9" s="28">
        <f t="shared" si="0"/>
        <v>1</v>
      </c>
      <c r="L9" s="28">
        <f t="shared" si="0"/>
        <v>1</v>
      </c>
      <c r="M9" s="28">
        <f t="shared" si="0"/>
        <v>1</v>
      </c>
      <c r="N9" s="28">
        <f t="shared" si="0"/>
        <v>2</v>
      </c>
      <c r="O9" s="28">
        <f t="shared" si="0"/>
        <v>1</v>
      </c>
      <c r="P9" s="28">
        <f t="shared" si="0"/>
        <v>3</v>
      </c>
      <c r="Q9" s="28">
        <f t="shared" si="0"/>
        <v>12</v>
      </c>
      <c r="R9" s="28">
        <f t="shared" si="0"/>
        <v>11</v>
      </c>
      <c r="S9" s="28">
        <f t="shared" si="0"/>
        <v>9</v>
      </c>
      <c r="T9" s="28">
        <f t="shared" si="0"/>
        <v>15</v>
      </c>
      <c r="U9" s="28">
        <f t="shared" si="0"/>
        <v>6</v>
      </c>
      <c r="V9" s="28">
        <f>IF(SUM(V10:V11)=0,"-",SUM(V10:V11))</f>
        <v>6</v>
      </c>
      <c r="W9" s="28">
        <f t="shared" si="0"/>
        <v>7</v>
      </c>
      <c r="X9" s="28">
        <f t="shared" si="0"/>
        <v>1</v>
      </c>
      <c r="Y9" s="28" t="str">
        <f t="shared" si="0"/>
        <v>-</v>
      </c>
    </row>
    <row r="10" spans="1:25" s="89" customFormat="1" ht="12.75">
      <c r="A10" s="527"/>
      <c r="B10" s="285" t="s">
        <v>45</v>
      </c>
      <c r="C10" s="270">
        <v>42</v>
      </c>
      <c r="D10" s="274" t="str">
        <f aca="true" t="shared" si="1" ref="D10:Y11">IF(SUM(D13,D16,D19,D22,D25,D28,D31,D34,D37,D40,D43,D46,D49,D52,D55,D58,D61,D64,D67)=0,"-",SUM(D13,D16,D19,D22,D25,D28,D31,D34,D37,D40,D43,D46,D49,D52,D55,D58,D61,D64,D67))</f>
        <v>-</v>
      </c>
      <c r="E10" s="270" t="str">
        <f t="shared" si="1"/>
        <v>-</v>
      </c>
      <c r="F10" s="270" t="str">
        <f t="shared" si="1"/>
        <v>-</v>
      </c>
      <c r="G10" s="270" t="str">
        <f t="shared" si="1"/>
        <v>-</v>
      </c>
      <c r="H10" s="270" t="str">
        <f t="shared" si="1"/>
        <v>-</v>
      </c>
      <c r="I10" s="270" t="str">
        <f t="shared" si="1"/>
        <v>-</v>
      </c>
      <c r="J10" s="270" t="str">
        <f t="shared" si="1"/>
        <v>-</v>
      </c>
      <c r="K10" s="270">
        <f t="shared" si="1"/>
        <v>1</v>
      </c>
      <c r="L10" s="270">
        <f t="shared" si="1"/>
        <v>1</v>
      </c>
      <c r="M10" s="270">
        <f t="shared" si="1"/>
        <v>1</v>
      </c>
      <c r="N10" s="270">
        <f t="shared" si="1"/>
        <v>1</v>
      </c>
      <c r="O10" s="270">
        <f t="shared" si="1"/>
        <v>1</v>
      </c>
      <c r="P10" s="270">
        <f t="shared" si="1"/>
        <v>1</v>
      </c>
      <c r="Q10" s="270">
        <f t="shared" si="1"/>
        <v>9</v>
      </c>
      <c r="R10" s="270">
        <f t="shared" si="1"/>
        <v>7</v>
      </c>
      <c r="S10" s="270">
        <f t="shared" si="1"/>
        <v>5</v>
      </c>
      <c r="T10" s="270">
        <f t="shared" si="1"/>
        <v>6</v>
      </c>
      <c r="U10" s="270">
        <f t="shared" si="1"/>
        <v>3</v>
      </c>
      <c r="V10" s="270">
        <f t="shared" si="1"/>
        <v>2</v>
      </c>
      <c r="W10" s="270">
        <f t="shared" si="1"/>
        <v>4</v>
      </c>
      <c r="X10" s="270" t="str">
        <f t="shared" si="1"/>
        <v>-</v>
      </c>
      <c r="Y10" s="270" t="str">
        <f t="shared" si="1"/>
        <v>-</v>
      </c>
    </row>
    <row r="11" spans="1:25" s="89" customFormat="1" ht="12.75">
      <c r="A11" s="528"/>
      <c r="B11" s="286" t="s">
        <v>46</v>
      </c>
      <c r="C11" s="272">
        <v>34</v>
      </c>
      <c r="D11" s="276" t="str">
        <f t="shared" si="1"/>
        <v>-</v>
      </c>
      <c r="E11" s="272" t="str">
        <f t="shared" si="1"/>
        <v>-</v>
      </c>
      <c r="F11" s="272" t="str">
        <f t="shared" si="1"/>
        <v>-</v>
      </c>
      <c r="G11" s="272" t="str">
        <f t="shared" si="1"/>
        <v>-</v>
      </c>
      <c r="H11" s="272" t="str">
        <f t="shared" si="1"/>
        <v>-</v>
      </c>
      <c r="I11" s="272" t="str">
        <f t="shared" si="1"/>
        <v>-</v>
      </c>
      <c r="J11" s="272" t="str">
        <f t="shared" si="1"/>
        <v>-</v>
      </c>
      <c r="K11" s="272" t="str">
        <f t="shared" si="1"/>
        <v>-</v>
      </c>
      <c r="L11" s="272" t="str">
        <f t="shared" si="1"/>
        <v>-</v>
      </c>
      <c r="M11" s="272" t="str">
        <f t="shared" si="1"/>
        <v>-</v>
      </c>
      <c r="N11" s="272">
        <f t="shared" si="1"/>
        <v>1</v>
      </c>
      <c r="O11" s="272" t="str">
        <f t="shared" si="1"/>
        <v>-</v>
      </c>
      <c r="P11" s="272">
        <f t="shared" si="1"/>
        <v>2</v>
      </c>
      <c r="Q11" s="272">
        <f t="shared" si="1"/>
        <v>3</v>
      </c>
      <c r="R11" s="272">
        <f t="shared" si="1"/>
        <v>4</v>
      </c>
      <c r="S11" s="272">
        <f t="shared" si="1"/>
        <v>4</v>
      </c>
      <c r="T11" s="272">
        <f t="shared" si="1"/>
        <v>9</v>
      </c>
      <c r="U11" s="272">
        <f t="shared" si="1"/>
        <v>3</v>
      </c>
      <c r="V11" s="272">
        <f t="shared" si="1"/>
        <v>4</v>
      </c>
      <c r="W11" s="272">
        <f t="shared" si="1"/>
        <v>3</v>
      </c>
      <c r="X11" s="272">
        <f t="shared" si="1"/>
        <v>1</v>
      </c>
      <c r="Y11" s="272" t="str">
        <f t="shared" si="1"/>
        <v>-</v>
      </c>
    </row>
    <row r="12" spans="1:25" s="89" customFormat="1" ht="12.75">
      <c r="A12" s="563" t="s">
        <v>76</v>
      </c>
      <c r="B12" s="304" t="s">
        <v>2</v>
      </c>
      <c r="C12" s="22">
        <v>37</v>
      </c>
      <c r="D12" s="53">
        <v>0</v>
      </c>
      <c r="E12" s="53">
        <v>0</v>
      </c>
      <c r="F12" s="53">
        <v>0</v>
      </c>
      <c r="G12" s="53">
        <v>0</v>
      </c>
      <c r="H12" s="53">
        <v>0</v>
      </c>
      <c r="I12" s="53">
        <v>0</v>
      </c>
      <c r="J12" s="455">
        <v>0</v>
      </c>
      <c r="K12" s="455">
        <v>1</v>
      </c>
      <c r="L12" s="455">
        <v>1</v>
      </c>
      <c r="M12" s="455">
        <v>0</v>
      </c>
      <c r="N12" s="455">
        <v>1</v>
      </c>
      <c r="O12" s="455">
        <v>1</v>
      </c>
      <c r="P12" s="455">
        <v>1</v>
      </c>
      <c r="Q12" s="455">
        <v>6</v>
      </c>
      <c r="R12" s="455">
        <v>7</v>
      </c>
      <c r="S12" s="455">
        <v>4</v>
      </c>
      <c r="T12" s="455">
        <v>5</v>
      </c>
      <c r="U12" s="455">
        <v>3</v>
      </c>
      <c r="V12" s="455">
        <v>5</v>
      </c>
      <c r="W12" s="455">
        <v>1</v>
      </c>
      <c r="X12" s="455">
        <v>1</v>
      </c>
      <c r="Y12" s="455"/>
    </row>
    <row r="13" spans="1:25" s="89" customFormat="1" ht="12.75">
      <c r="A13" s="564"/>
      <c r="B13" s="91" t="s">
        <v>45</v>
      </c>
      <c r="C13" s="19">
        <v>20</v>
      </c>
      <c r="D13" s="54">
        <v>0</v>
      </c>
      <c r="E13" s="19">
        <v>0</v>
      </c>
      <c r="F13" s="19">
        <v>0</v>
      </c>
      <c r="G13" s="19">
        <v>0</v>
      </c>
      <c r="H13" s="19">
        <v>0</v>
      </c>
      <c r="I13" s="19">
        <v>0</v>
      </c>
      <c r="J13" s="448">
        <v>0</v>
      </c>
      <c r="K13" s="448">
        <v>1</v>
      </c>
      <c r="L13" s="448">
        <v>1</v>
      </c>
      <c r="M13" s="448">
        <v>0</v>
      </c>
      <c r="N13" s="448">
        <v>0</v>
      </c>
      <c r="O13" s="448">
        <v>1</v>
      </c>
      <c r="P13" s="448">
        <v>1</v>
      </c>
      <c r="Q13" s="448">
        <v>6</v>
      </c>
      <c r="R13" s="448">
        <v>4</v>
      </c>
      <c r="S13" s="448">
        <v>2</v>
      </c>
      <c r="T13" s="448">
        <v>2</v>
      </c>
      <c r="U13" s="448">
        <v>1</v>
      </c>
      <c r="V13" s="448">
        <v>1</v>
      </c>
      <c r="W13" s="448">
        <v>0</v>
      </c>
      <c r="X13" s="448">
        <v>0</v>
      </c>
      <c r="Y13" s="448"/>
    </row>
    <row r="14" spans="1:25" s="89" customFormat="1" ht="12.75">
      <c r="A14" s="565"/>
      <c r="B14" s="92" t="s">
        <v>46</v>
      </c>
      <c r="C14" s="20">
        <v>17</v>
      </c>
      <c r="D14" s="55">
        <v>0</v>
      </c>
      <c r="E14" s="20">
        <v>0</v>
      </c>
      <c r="F14" s="20">
        <v>0</v>
      </c>
      <c r="G14" s="20">
        <v>0</v>
      </c>
      <c r="H14" s="20">
        <v>0</v>
      </c>
      <c r="I14" s="20">
        <v>0</v>
      </c>
      <c r="J14" s="449">
        <v>0</v>
      </c>
      <c r="K14" s="449">
        <v>0</v>
      </c>
      <c r="L14" s="449">
        <v>0</v>
      </c>
      <c r="M14" s="449">
        <v>0</v>
      </c>
      <c r="N14" s="449">
        <v>1</v>
      </c>
      <c r="O14" s="449">
        <v>0</v>
      </c>
      <c r="P14" s="449">
        <v>0</v>
      </c>
      <c r="Q14" s="449">
        <v>0</v>
      </c>
      <c r="R14" s="449">
        <v>3</v>
      </c>
      <c r="S14" s="449">
        <v>2</v>
      </c>
      <c r="T14" s="449">
        <v>3</v>
      </c>
      <c r="U14" s="449">
        <v>2</v>
      </c>
      <c r="V14" s="449">
        <v>4</v>
      </c>
      <c r="W14" s="449">
        <v>1</v>
      </c>
      <c r="X14" s="449">
        <v>1</v>
      </c>
      <c r="Y14" s="449"/>
    </row>
    <row r="15" spans="1:25" s="89" customFormat="1" ht="12.75">
      <c r="A15" s="563" t="s">
        <v>77</v>
      </c>
      <c r="B15" s="304" t="s">
        <v>2</v>
      </c>
      <c r="C15" s="22">
        <v>7</v>
      </c>
      <c r="D15" s="53">
        <v>0</v>
      </c>
      <c r="E15" s="53">
        <v>0</v>
      </c>
      <c r="F15" s="53">
        <v>0</v>
      </c>
      <c r="G15" s="53">
        <v>0</v>
      </c>
      <c r="H15" s="53">
        <v>0</v>
      </c>
      <c r="I15" s="53">
        <v>0</v>
      </c>
      <c r="J15" s="455">
        <v>0</v>
      </c>
      <c r="K15" s="455">
        <v>0</v>
      </c>
      <c r="L15" s="455">
        <v>0</v>
      </c>
      <c r="M15" s="455">
        <v>1</v>
      </c>
      <c r="N15" s="455">
        <v>0</v>
      </c>
      <c r="O15" s="455">
        <v>0</v>
      </c>
      <c r="P15" s="455">
        <v>0</v>
      </c>
      <c r="Q15" s="455">
        <v>2</v>
      </c>
      <c r="R15" s="455">
        <v>2</v>
      </c>
      <c r="S15" s="455">
        <v>0</v>
      </c>
      <c r="T15" s="455">
        <v>1</v>
      </c>
      <c r="U15" s="455">
        <v>0</v>
      </c>
      <c r="V15" s="455">
        <v>0</v>
      </c>
      <c r="W15" s="455">
        <v>1</v>
      </c>
      <c r="X15" s="455">
        <v>0</v>
      </c>
      <c r="Y15" s="455"/>
    </row>
    <row r="16" spans="1:25" s="89" customFormat="1" ht="12.75">
      <c r="A16" s="564"/>
      <c r="B16" s="91" t="s">
        <v>45</v>
      </c>
      <c r="C16" s="19">
        <v>3</v>
      </c>
      <c r="D16" s="54">
        <v>0</v>
      </c>
      <c r="E16" s="19">
        <v>0</v>
      </c>
      <c r="F16" s="19">
        <v>0</v>
      </c>
      <c r="G16" s="19">
        <v>0</v>
      </c>
      <c r="H16" s="19">
        <v>0</v>
      </c>
      <c r="I16" s="19">
        <v>0</v>
      </c>
      <c r="J16" s="448">
        <v>0</v>
      </c>
      <c r="K16" s="448">
        <v>0</v>
      </c>
      <c r="L16" s="448">
        <v>0</v>
      </c>
      <c r="M16" s="448">
        <v>1</v>
      </c>
      <c r="N16" s="448">
        <v>0</v>
      </c>
      <c r="O16" s="448">
        <v>0</v>
      </c>
      <c r="P16" s="448">
        <v>0</v>
      </c>
      <c r="Q16" s="448">
        <v>0</v>
      </c>
      <c r="R16" s="448">
        <v>2</v>
      </c>
      <c r="S16" s="448">
        <v>0</v>
      </c>
      <c r="T16" s="448">
        <v>0</v>
      </c>
      <c r="U16" s="448">
        <v>0</v>
      </c>
      <c r="V16" s="448">
        <v>0</v>
      </c>
      <c r="W16" s="448">
        <v>0</v>
      </c>
      <c r="X16" s="448">
        <v>0</v>
      </c>
      <c r="Y16" s="448"/>
    </row>
    <row r="17" spans="1:25" s="89" customFormat="1" ht="12.75">
      <c r="A17" s="565"/>
      <c r="B17" s="92" t="s">
        <v>46</v>
      </c>
      <c r="C17" s="20">
        <v>4</v>
      </c>
      <c r="D17" s="55">
        <v>0</v>
      </c>
      <c r="E17" s="20">
        <v>0</v>
      </c>
      <c r="F17" s="20">
        <v>0</v>
      </c>
      <c r="G17" s="20">
        <v>0</v>
      </c>
      <c r="H17" s="20">
        <v>0</v>
      </c>
      <c r="I17" s="20">
        <v>0</v>
      </c>
      <c r="J17" s="449">
        <v>0</v>
      </c>
      <c r="K17" s="449">
        <v>0</v>
      </c>
      <c r="L17" s="449">
        <v>0</v>
      </c>
      <c r="M17" s="449">
        <v>0</v>
      </c>
      <c r="N17" s="449">
        <v>0</v>
      </c>
      <c r="O17" s="449">
        <v>0</v>
      </c>
      <c r="P17" s="449">
        <v>0</v>
      </c>
      <c r="Q17" s="449">
        <v>2</v>
      </c>
      <c r="R17" s="449">
        <v>0</v>
      </c>
      <c r="S17" s="449">
        <v>0</v>
      </c>
      <c r="T17" s="449">
        <v>1</v>
      </c>
      <c r="U17" s="449">
        <v>0</v>
      </c>
      <c r="V17" s="449">
        <v>0</v>
      </c>
      <c r="W17" s="449">
        <v>1</v>
      </c>
      <c r="X17" s="449">
        <v>0</v>
      </c>
      <c r="Y17" s="449"/>
    </row>
    <row r="18" spans="1:25" s="89" customFormat="1" ht="12.75">
      <c r="A18" s="563" t="s">
        <v>78</v>
      </c>
      <c r="B18" s="304" t="s">
        <v>2</v>
      </c>
      <c r="C18" s="22">
        <v>1</v>
      </c>
      <c r="D18" s="53">
        <v>0</v>
      </c>
      <c r="E18" s="53">
        <v>0</v>
      </c>
      <c r="F18" s="53">
        <v>0</v>
      </c>
      <c r="G18" s="53">
        <v>0</v>
      </c>
      <c r="H18" s="53">
        <v>0</v>
      </c>
      <c r="I18" s="53">
        <v>0</v>
      </c>
      <c r="J18" s="455">
        <v>0</v>
      </c>
      <c r="K18" s="455">
        <v>0</v>
      </c>
      <c r="L18" s="455">
        <v>0</v>
      </c>
      <c r="M18" s="455">
        <v>0</v>
      </c>
      <c r="N18" s="455">
        <v>0</v>
      </c>
      <c r="O18" s="455">
        <v>0</v>
      </c>
      <c r="P18" s="455">
        <v>0</v>
      </c>
      <c r="Q18" s="455">
        <v>1</v>
      </c>
      <c r="R18" s="455">
        <v>0</v>
      </c>
      <c r="S18" s="455">
        <v>0</v>
      </c>
      <c r="T18" s="455">
        <v>0</v>
      </c>
      <c r="U18" s="455">
        <v>0</v>
      </c>
      <c r="V18" s="455">
        <v>0</v>
      </c>
      <c r="W18" s="455">
        <v>0</v>
      </c>
      <c r="X18" s="455">
        <v>0</v>
      </c>
      <c r="Y18" s="455"/>
    </row>
    <row r="19" spans="1:25" s="89" customFormat="1" ht="12.75">
      <c r="A19" s="564"/>
      <c r="B19" s="91" t="s">
        <v>45</v>
      </c>
      <c r="C19" s="19">
        <v>1</v>
      </c>
      <c r="D19" s="54">
        <v>0</v>
      </c>
      <c r="E19" s="19">
        <v>0</v>
      </c>
      <c r="F19" s="19">
        <v>0</v>
      </c>
      <c r="G19" s="19">
        <v>0</v>
      </c>
      <c r="H19" s="19">
        <v>0</v>
      </c>
      <c r="I19" s="19">
        <v>0</v>
      </c>
      <c r="J19" s="448">
        <v>0</v>
      </c>
      <c r="K19" s="448">
        <v>0</v>
      </c>
      <c r="L19" s="448">
        <v>0</v>
      </c>
      <c r="M19" s="448">
        <v>0</v>
      </c>
      <c r="N19" s="448">
        <v>0</v>
      </c>
      <c r="O19" s="448">
        <v>0</v>
      </c>
      <c r="P19" s="448">
        <v>0</v>
      </c>
      <c r="Q19" s="448">
        <v>1</v>
      </c>
      <c r="R19" s="448">
        <v>0</v>
      </c>
      <c r="S19" s="448">
        <v>0</v>
      </c>
      <c r="T19" s="448">
        <v>0</v>
      </c>
      <c r="U19" s="448">
        <v>0</v>
      </c>
      <c r="V19" s="448">
        <v>0</v>
      </c>
      <c r="W19" s="448">
        <v>0</v>
      </c>
      <c r="X19" s="448">
        <v>0</v>
      </c>
      <c r="Y19" s="448"/>
    </row>
    <row r="20" spans="1:25" s="89" customFormat="1" ht="12.75">
      <c r="A20" s="565"/>
      <c r="B20" s="92" t="s">
        <v>46</v>
      </c>
      <c r="C20" s="20" t="s">
        <v>9</v>
      </c>
      <c r="D20" s="55">
        <v>0</v>
      </c>
      <c r="E20" s="20">
        <v>0</v>
      </c>
      <c r="F20" s="20">
        <v>0</v>
      </c>
      <c r="G20" s="20">
        <v>0</v>
      </c>
      <c r="H20" s="20">
        <v>0</v>
      </c>
      <c r="I20" s="20">
        <v>0</v>
      </c>
      <c r="J20" s="449">
        <v>0</v>
      </c>
      <c r="K20" s="449">
        <v>0</v>
      </c>
      <c r="L20" s="449">
        <v>0</v>
      </c>
      <c r="M20" s="449">
        <v>0</v>
      </c>
      <c r="N20" s="449">
        <v>0</v>
      </c>
      <c r="O20" s="449">
        <v>0</v>
      </c>
      <c r="P20" s="449">
        <v>0</v>
      </c>
      <c r="Q20" s="449">
        <v>0</v>
      </c>
      <c r="R20" s="449">
        <v>0</v>
      </c>
      <c r="S20" s="449">
        <v>0</v>
      </c>
      <c r="T20" s="449">
        <v>0</v>
      </c>
      <c r="U20" s="449">
        <v>0</v>
      </c>
      <c r="V20" s="449">
        <v>0</v>
      </c>
      <c r="W20" s="449">
        <v>0</v>
      </c>
      <c r="X20" s="449">
        <v>0</v>
      </c>
      <c r="Y20" s="449"/>
    </row>
    <row r="21" spans="1:25" s="89" customFormat="1" ht="12.75">
      <c r="A21" s="563" t="s">
        <v>79</v>
      </c>
      <c r="B21" s="304" t="s">
        <v>2</v>
      </c>
      <c r="C21" s="22">
        <v>1</v>
      </c>
      <c r="D21" s="53">
        <v>0</v>
      </c>
      <c r="E21" s="53">
        <v>0</v>
      </c>
      <c r="F21" s="53">
        <v>0</v>
      </c>
      <c r="G21" s="53">
        <v>0</v>
      </c>
      <c r="H21" s="53">
        <v>0</v>
      </c>
      <c r="I21" s="53">
        <v>0</v>
      </c>
      <c r="J21" s="455">
        <v>0</v>
      </c>
      <c r="K21" s="455">
        <v>0</v>
      </c>
      <c r="L21" s="455">
        <v>0</v>
      </c>
      <c r="M21" s="455">
        <v>0</v>
      </c>
      <c r="N21" s="455">
        <v>0</v>
      </c>
      <c r="O21" s="455">
        <v>0</v>
      </c>
      <c r="P21" s="455">
        <v>0</v>
      </c>
      <c r="Q21" s="455">
        <v>0</v>
      </c>
      <c r="R21" s="455">
        <v>0</v>
      </c>
      <c r="S21" s="455">
        <v>0</v>
      </c>
      <c r="T21" s="455">
        <v>1</v>
      </c>
      <c r="U21" s="455">
        <v>0</v>
      </c>
      <c r="V21" s="455">
        <v>0</v>
      </c>
      <c r="W21" s="455">
        <v>0</v>
      </c>
      <c r="X21" s="455">
        <v>0</v>
      </c>
      <c r="Y21" s="455"/>
    </row>
    <row r="22" spans="1:25" s="89" customFormat="1" ht="12.75">
      <c r="A22" s="564"/>
      <c r="B22" s="91" t="s">
        <v>45</v>
      </c>
      <c r="C22" s="19">
        <v>1</v>
      </c>
      <c r="D22" s="54">
        <v>0</v>
      </c>
      <c r="E22" s="19">
        <v>0</v>
      </c>
      <c r="F22" s="19">
        <v>0</v>
      </c>
      <c r="G22" s="19">
        <v>0</v>
      </c>
      <c r="H22" s="19">
        <v>0</v>
      </c>
      <c r="I22" s="19">
        <v>0</v>
      </c>
      <c r="J22" s="448">
        <v>0</v>
      </c>
      <c r="K22" s="448">
        <v>0</v>
      </c>
      <c r="L22" s="448">
        <v>0</v>
      </c>
      <c r="M22" s="448">
        <v>0</v>
      </c>
      <c r="N22" s="448">
        <v>0</v>
      </c>
      <c r="O22" s="448">
        <v>0</v>
      </c>
      <c r="P22" s="448">
        <v>0</v>
      </c>
      <c r="Q22" s="448">
        <v>0</v>
      </c>
      <c r="R22" s="448">
        <v>0</v>
      </c>
      <c r="S22" s="448">
        <v>0</v>
      </c>
      <c r="T22" s="448">
        <v>1</v>
      </c>
      <c r="U22" s="448">
        <v>0</v>
      </c>
      <c r="V22" s="448">
        <v>0</v>
      </c>
      <c r="W22" s="448">
        <v>0</v>
      </c>
      <c r="X22" s="448">
        <v>0</v>
      </c>
      <c r="Y22" s="448"/>
    </row>
    <row r="23" spans="1:25" s="89" customFormat="1" ht="12.75">
      <c r="A23" s="565"/>
      <c r="B23" s="92" t="s">
        <v>46</v>
      </c>
      <c r="C23" s="20" t="s">
        <v>9</v>
      </c>
      <c r="D23" s="55">
        <v>0</v>
      </c>
      <c r="E23" s="20">
        <v>0</v>
      </c>
      <c r="F23" s="20">
        <v>0</v>
      </c>
      <c r="G23" s="20">
        <v>0</v>
      </c>
      <c r="H23" s="20">
        <v>0</v>
      </c>
      <c r="I23" s="20">
        <v>0</v>
      </c>
      <c r="J23" s="449">
        <v>0</v>
      </c>
      <c r="K23" s="449">
        <v>0</v>
      </c>
      <c r="L23" s="449">
        <v>0</v>
      </c>
      <c r="M23" s="449">
        <v>0</v>
      </c>
      <c r="N23" s="449">
        <v>0</v>
      </c>
      <c r="O23" s="449">
        <v>0</v>
      </c>
      <c r="P23" s="449">
        <v>0</v>
      </c>
      <c r="Q23" s="449">
        <v>0</v>
      </c>
      <c r="R23" s="449">
        <v>0</v>
      </c>
      <c r="S23" s="449">
        <v>0</v>
      </c>
      <c r="T23" s="449">
        <v>0</v>
      </c>
      <c r="U23" s="449">
        <v>0</v>
      </c>
      <c r="V23" s="449">
        <v>0</v>
      </c>
      <c r="W23" s="449">
        <v>0</v>
      </c>
      <c r="X23" s="449">
        <v>0</v>
      </c>
      <c r="Y23" s="449"/>
    </row>
    <row r="24" spans="1:25" s="89" customFormat="1" ht="12.75">
      <c r="A24" s="563" t="s">
        <v>80</v>
      </c>
      <c r="B24" s="304" t="s">
        <v>2</v>
      </c>
      <c r="C24" s="22" t="s">
        <v>9</v>
      </c>
      <c r="D24" s="53">
        <v>0</v>
      </c>
      <c r="E24" s="53">
        <v>0</v>
      </c>
      <c r="F24" s="53">
        <v>0</v>
      </c>
      <c r="G24" s="53">
        <v>0</v>
      </c>
      <c r="H24" s="53">
        <v>0</v>
      </c>
      <c r="I24" s="53">
        <v>0</v>
      </c>
      <c r="J24" s="455">
        <v>0</v>
      </c>
      <c r="K24" s="455">
        <v>0</v>
      </c>
      <c r="L24" s="455">
        <v>0</v>
      </c>
      <c r="M24" s="455">
        <v>0</v>
      </c>
      <c r="N24" s="455">
        <v>0</v>
      </c>
      <c r="O24" s="455">
        <v>0</v>
      </c>
      <c r="P24" s="455">
        <v>0</v>
      </c>
      <c r="Q24" s="455">
        <v>0</v>
      </c>
      <c r="R24" s="455">
        <v>0</v>
      </c>
      <c r="S24" s="455">
        <v>0</v>
      </c>
      <c r="T24" s="455">
        <v>0</v>
      </c>
      <c r="U24" s="455">
        <v>0</v>
      </c>
      <c r="V24" s="455">
        <v>0</v>
      </c>
      <c r="W24" s="455">
        <v>0</v>
      </c>
      <c r="X24" s="455">
        <v>0</v>
      </c>
      <c r="Y24" s="455"/>
    </row>
    <row r="25" spans="1:25" s="89" customFormat="1" ht="12.75">
      <c r="A25" s="564"/>
      <c r="B25" s="91" t="s">
        <v>45</v>
      </c>
      <c r="C25" s="19" t="s">
        <v>9</v>
      </c>
      <c r="D25" s="54">
        <v>0</v>
      </c>
      <c r="E25" s="19">
        <v>0</v>
      </c>
      <c r="F25" s="19">
        <v>0</v>
      </c>
      <c r="G25" s="19">
        <v>0</v>
      </c>
      <c r="H25" s="19">
        <v>0</v>
      </c>
      <c r="I25" s="19">
        <v>0</v>
      </c>
      <c r="J25" s="448">
        <v>0</v>
      </c>
      <c r="K25" s="448">
        <v>0</v>
      </c>
      <c r="L25" s="448">
        <v>0</v>
      </c>
      <c r="M25" s="448">
        <v>0</v>
      </c>
      <c r="N25" s="448">
        <v>0</v>
      </c>
      <c r="O25" s="448">
        <v>0</v>
      </c>
      <c r="P25" s="448">
        <v>0</v>
      </c>
      <c r="Q25" s="448">
        <v>0</v>
      </c>
      <c r="R25" s="448">
        <v>0</v>
      </c>
      <c r="S25" s="448">
        <v>0</v>
      </c>
      <c r="T25" s="448">
        <v>0</v>
      </c>
      <c r="U25" s="448">
        <v>0</v>
      </c>
      <c r="V25" s="448">
        <v>0</v>
      </c>
      <c r="W25" s="448">
        <v>0</v>
      </c>
      <c r="X25" s="448">
        <v>0</v>
      </c>
      <c r="Y25" s="448"/>
    </row>
    <row r="26" spans="1:25" s="89" customFormat="1" ht="12.75">
      <c r="A26" s="565"/>
      <c r="B26" s="92" t="s">
        <v>46</v>
      </c>
      <c r="C26" s="20" t="s">
        <v>9</v>
      </c>
      <c r="D26" s="55">
        <v>0</v>
      </c>
      <c r="E26" s="20">
        <v>0</v>
      </c>
      <c r="F26" s="20">
        <v>0</v>
      </c>
      <c r="G26" s="20">
        <v>0</v>
      </c>
      <c r="H26" s="20">
        <v>0</v>
      </c>
      <c r="I26" s="20">
        <v>0</v>
      </c>
      <c r="J26" s="449">
        <v>0</v>
      </c>
      <c r="K26" s="449">
        <v>0</v>
      </c>
      <c r="L26" s="449">
        <v>0</v>
      </c>
      <c r="M26" s="449">
        <v>0</v>
      </c>
      <c r="N26" s="449">
        <v>0</v>
      </c>
      <c r="O26" s="449">
        <v>0</v>
      </c>
      <c r="P26" s="449">
        <v>0</v>
      </c>
      <c r="Q26" s="449">
        <v>0</v>
      </c>
      <c r="R26" s="449">
        <v>0</v>
      </c>
      <c r="S26" s="449">
        <v>0</v>
      </c>
      <c r="T26" s="449">
        <v>0</v>
      </c>
      <c r="U26" s="449">
        <v>0</v>
      </c>
      <c r="V26" s="449">
        <v>0</v>
      </c>
      <c r="W26" s="449">
        <v>0</v>
      </c>
      <c r="X26" s="449">
        <v>0</v>
      </c>
      <c r="Y26" s="449"/>
    </row>
    <row r="27" spans="1:25" s="89" customFormat="1" ht="12.75">
      <c r="A27" s="563" t="s">
        <v>81</v>
      </c>
      <c r="B27" s="304" t="s">
        <v>2</v>
      </c>
      <c r="C27" s="22" t="s">
        <v>9</v>
      </c>
      <c r="D27" s="53">
        <v>0</v>
      </c>
      <c r="E27" s="53">
        <v>0</v>
      </c>
      <c r="F27" s="53">
        <v>0</v>
      </c>
      <c r="G27" s="53">
        <v>0</v>
      </c>
      <c r="H27" s="53">
        <v>0</v>
      </c>
      <c r="I27" s="53">
        <v>0</v>
      </c>
      <c r="J27" s="455">
        <v>0</v>
      </c>
      <c r="K27" s="455">
        <v>0</v>
      </c>
      <c r="L27" s="455">
        <v>0</v>
      </c>
      <c r="M27" s="455">
        <v>0</v>
      </c>
      <c r="N27" s="455">
        <v>0</v>
      </c>
      <c r="O27" s="455">
        <v>0</v>
      </c>
      <c r="P27" s="455">
        <v>0</v>
      </c>
      <c r="Q27" s="455">
        <v>0</v>
      </c>
      <c r="R27" s="455">
        <v>0</v>
      </c>
      <c r="S27" s="455">
        <v>0</v>
      </c>
      <c r="T27" s="455">
        <v>0</v>
      </c>
      <c r="U27" s="455">
        <v>0</v>
      </c>
      <c r="V27" s="455">
        <v>0</v>
      </c>
      <c r="W27" s="455">
        <v>0</v>
      </c>
      <c r="X27" s="455">
        <v>0</v>
      </c>
      <c r="Y27" s="455"/>
    </row>
    <row r="28" spans="1:25" s="89" customFormat="1" ht="12.75">
      <c r="A28" s="564"/>
      <c r="B28" s="91" t="s">
        <v>45</v>
      </c>
      <c r="C28" s="19" t="s">
        <v>9</v>
      </c>
      <c r="D28" s="54">
        <v>0</v>
      </c>
      <c r="E28" s="19">
        <v>0</v>
      </c>
      <c r="F28" s="19">
        <v>0</v>
      </c>
      <c r="G28" s="19">
        <v>0</v>
      </c>
      <c r="H28" s="19">
        <v>0</v>
      </c>
      <c r="I28" s="19">
        <v>0</v>
      </c>
      <c r="J28" s="448">
        <v>0</v>
      </c>
      <c r="K28" s="448">
        <v>0</v>
      </c>
      <c r="L28" s="448">
        <v>0</v>
      </c>
      <c r="M28" s="448">
        <v>0</v>
      </c>
      <c r="N28" s="448">
        <v>0</v>
      </c>
      <c r="O28" s="448">
        <v>0</v>
      </c>
      <c r="P28" s="448">
        <v>0</v>
      </c>
      <c r="Q28" s="448">
        <v>0</v>
      </c>
      <c r="R28" s="448">
        <v>0</v>
      </c>
      <c r="S28" s="448">
        <v>0</v>
      </c>
      <c r="T28" s="448">
        <v>0</v>
      </c>
      <c r="U28" s="448">
        <v>0</v>
      </c>
      <c r="V28" s="448">
        <v>0</v>
      </c>
      <c r="W28" s="448">
        <v>0</v>
      </c>
      <c r="X28" s="448">
        <v>0</v>
      </c>
      <c r="Y28" s="448"/>
    </row>
    <row r="29" spans="1:25" s="89" customFormat="1" ht="12.75">
      <c r="A29" s="565"/>
      <c r="B29" s="92" t="s">
        <v>46</v>
      </c>
      <c r="C29" s="20" t="s">
        <v>9</v>
      </c>
      <c r="D29" s="55">
        <v>0</v>
      </c>
      <c r="E29" s="20">
        <v>0</v>
      </c>
      <c r="F29" s="20">
        <v>0</v>
      </c>
      <c r="G29" s="20">
        <v>0</v>
      </c>
      <c r="H29" s="20">
        <v>0</v>
      </c>
      <c r="I29" s="20">
        <v>0</v>
      </c>
      <c r="J29" s="449">
        <v>0</v>
      </c>
      <c r="K29" s="449">
        <v>0</v>
      </c>
      <c r="L29" s="449">
        <v>0</v>
      </c>
      <c r="M29" s="449">
        <v>0</v>
      </c>
      <c r="N29" s="449">
        <v>0</v>
      </c>
      <c r="O29" s="449">
        <v>0</v>
      </c>
      <c r="P29" s="449">
        <v>0</v>
      </c>
      <c r="Q29" s="449">
        <v>0</v>
      </c>
      <c r="R29" s="449">
        <v>0</v>
      </c>
      <c r="S29" s="449">
        <v>0</v>
      </c>
      <c r="T29" s="449">
        <v>0</v>
      </c>
      <c r="U29" s="449">
        <v>0</v>
      </c>
      <c r="V29" s="449">
        <v>0</v>
      </c>
      <c r="W29" s="449">
        <v>0</v>
      </c>
      <c r="X29" s="449">
        <v>0</v>
      </c>
      <c r="Y29" s="449"/>
    </row>
    <row r="30" spans="1:25" s="89" customFormat="1" ht="12.75">
      <c r="A30" s="563" t="s">
        <v>82</v>
      </c>
      <c r="B30" s="304" t="s">
        <v>2</v>
      </c>
      <c r="C30" s="22">
        <v>3</v>
      </c>
      <c r="D30" s="53">
        <v>0</v>
      </c>
      <c r="E30" s="53">
        <v>0</v>
      </c>
      <c r="F30" s="53">
        <v>0</v>
      </c>
      <c r="G30" s="53">
        <v>0</v>
      </c>
      <c r="H30" s="53">
        <v>0</v>
      </c>
      <c r="I30" s="53">
        <v>0</v>
      </c>
      <c r="J30" s="455">
        <v>0</v>
      </c>
      <c r="K30" s="455">
        <v>0</v>
      </c>
      <c r="L30" s="455">
        <v>0</v>
      </c>
      <c r="M30" s="455">
        <v>0</v>
      </c>
      <c r="N30" s="455">
        <v>0</v>
      </c>
      <c r="O30" s="455">
        <v>0</v>
      </c>
      <c r="P30" s="455">
        <v>0</v>
      </c>
      <c r="Q30" s="455">
        <v>0</v>
      </c>
      <c r="R30" s="455">
        <v>0</v>
      </c>
      <c r="S30" s="455">
        <v>1</v>
      </c>
      <c r="T30" s="455">
        <v>1</v>
      </c>
      <c r="U30" s="455">
        <v>0</v>
      </c>
      <c r="V30" s="455">
        <v>1</v>
      </c>
      <c r="W30" s="455">
        <v>0</v>
      </c>
      <c r="X30" s="455">
        <v>0</v>
      </c>
      <c r="Y30" s="455"/>
    </row>
    <row r="31" spans="1:25" s="89" customFormat="1" ht="12.75">
      <c r="A31" s="564"/>
      <c r="B31" s="91" t="s">
        <v>45</v>
      </c>
      <c r="C31" s="19">
        <v>2</v>
      </c>
      <c r="D31" s="54">
        <v>0</v>
      </c>
      <c r="E31" s="19">
        <v>0</v>
      </c>
      <c r="F31" s="19">
        <v>0</v>
      </c>
      <c r="G31" s="19">
        <v>0</v>
      </c>
      <c r="H31" s="19">
        <v>0</v>
      </c>
      <c r="I31" s="19">
        <v>0</v>
      </c>
      <c r="J31" s="448">
        <v>0</v>
      </c>
      <c r="K31" s="448">
        <v>0</v>
      </c>
      <c r="L31" s="448">
        <v>0</v>
      </c>
      <c r="M31" s="448">
        <v>0</v>
      </c>
      <c r="N31" s="448">
        <v>0</v>
      </c>
      <c r="O31" s="448">
        <v>0</v>
      </c>
      <c r="P31" s="448">
        <v>0</v>
      </c>
      <c r="Q31" s="448">
        <v>0</v>
      </c>
      <c r="R31" s="448">
        <v>0</v>
      </c>
      <c r="S31" s="448">
        <v>1</v>
      </c>
      <c r="T31" s="448">
        <v>0</v>
      </c>
      <c r="U31" s="448">
        <v>0</v>
      </c>
      <c r="V31" s="448">
        <v>1</v>
      </c>
      <c r="W31" s="448">
        <v>0</v>
      </c>
      <c r="X31" s="448">
        <v>0</v>
      </c>
      <c r="Y31" s="448"/>
    </row>
    <row r="32" spans="1:25" s="89" customFormat="1" ht="12.75">
      <c r="A32" s="565"/>
      <c r="B32" s="92" t="s">
        <v>46</v>
      </c>
      <c r="C32" s="20">
        <v>1</v>
      </c>
      <c r="D32" s="55">
        <v>0</v>
      </c>
      <c r="E32" s="20">
        <v>0</v>
      </c>
      <c r="F32" s="20">
        <v>0</v>
      </c>
      <c r="G32" s="20">
        <v>0</v>
      </c>
      <c r="H32" s="20">
        <v>0</v>
      </c>
      <c r="I32" s="20">
        <v>0</v>
      </c>
      <c r="J32" s="449">
        <v>0</v>
      </c>
      <c r="K32" s="449">
        <v>0</v>
      </c>
      <c r="L32" s="449">
        <v>0</v>
      </c>
      <c r="M32" s="449">
        <v>0</v>
      </c>
      <c r="N32" s="449">
        <v>0</v>
      </c>
      <c r="O32" s="449">
        <v>0</v>
      </c>
      <c r="P32" s="449">
        <v>0</v>
      </c>
      <c r="Q32" s="449">
        <v>0</v>
      </c>
      <c r="R32" s="449">
        <v>0</v>
      </c>
      <c r="S32" s="449">
        <v>0</v>
      </c>
      <c r="T32" s="449">
        <v>1</v>
      </c>
      <c r="U32" s="449">
        <v>0</v>
      </c>
      <c r="V32" s="449">
        <v>0</v>
      </c>
      <c r="W32" s="449">
        <v>0</v>
      </c>
      <c r="X32" s="449">
        <v>0</v>
      </c>
      <c r="Y32" s="449"/>
    </row>
    <row r="33" spans="1:25" s="89" customFormat="1" ht="12.75">
      <c r="A33" s="563" t="s">
        <v>83</v>
      </c>
      <c r="B33" s="304" t="s">
        <v>2</v>
      </c>
      <c r="C33" s="22">
        <v>4</v>
      </c>
      <c r="D33" s="53">
        <v>0</v>
      </c>
      <c r="E33" s="53">
        <v>0</v>
      </c>
      <c r="F33" s="53">
        <v>0</v>
      </c>
      <c r="G33" s="53">
        <v>0</v>
      </c>
      <c r="H33" s="53">
        <v>0</v>
      </c>
      <c r="I33" s="53">
        <v>0</v>
      </c>
      <c r="J33" s="455">
        <v>0</v>
      </c>
      <c r="K33" s="455">
        <v>0</v>
      </c>
      <c r="L33" s="455">
        <v>0</v>
      </c>
      <c r="M33" s="455">
        <v>0</v>
      </c>
      <c r="N33" s="455">
        <v>1</v>
      </c>
      <c r="O33" s="455">
        <v>0</v>
      </c>
      <c r="P33" s="455">
        <v>0</v>
      </c>
      <c r="Q33" s="455">
        <v>1</v>
      </c>
      <c r="R33" s="455">
        <v>0</v>
      </c>
      <c r="S33" s="455">
        <v>0</v>
      </c>
      <c r="T33" s="455">
        <v>1</v>
      </c>
      <c r="U33" s="455">
        <v>1</v>
      </c>
      <c r="V33" s="455">
        <v>0</v>
      </c>
      <c r="W33" s="455">
        <v>0</v>
      </c>
      <c r="X33" s="455">
        <v>0</v>
      </c>
      <c r="Y33" s="455"/>
    </row>
    <row r="34" spans="1:25" s="89" customFormat="1" ht="12.75">
      <c r="A34" s="564"/>
      <c r="B34" s="91" t="s">
        <v>45</v>
      </c>
      <c r="C34" s="19">
        <v>2</v>
      </c>
      <c r="D34" s="54">
        <v>0</v>
      </c>
      <c r="E34" s="19">
        <v>0</v>
      </c>
      <c r="F34" s="19">
        <v>0</v>
      </c>
      <c r="G34" s="19">
        <v>0</v>
      </c>
      <c r="H34" s="19">
        <v>0</v>
      </c>
      <c r="I34" s="19">
        <v>0</v>
      </c>
      <c r="J34" s="448">
        <v>0</v>
      </c>
      <c r="K34" s="448">
        <v>0</v>
      </c>
      <c r="L34" s="448">
        <v>0</v>
      </c>
      <c r="M34" s="448">
        <v>0</v>
      </c>
      <c r="N34" s="448">
        <v>1</v>
      </c>
      <c r="O34" s="448">
        <v>0</v>
      </c>
      <c r="P34" s="448">
        <v>0</v>
      </c>
      <c r="Q34" s="448">
        <v>0</v>
      </c>
      <c r="R34" s="448">
        <v>0</v>
      </c>
      <c r="S34" s="448">
        <v>0</v>
      </c>
      <c r="T34" s="448">
        <v>1</v>
      </c>
      <c r="U34" s="448">
        <v>0</v>
      </c>
      <c r="V34" s="448">
        <v>0</v>
      </c>
      <c r="W34" s="448">
        <v>0</v>
      </c>
      <c r="X34" s="448">
        <v>0</v>
      </c>
      <c r="Y34" s="448"/>
    </row>
    <row r="35" spans="1:25" s="89" customFormat="1" ht="12.75">
      <c r="A35" s="565"/>
      <c r="B35" s="92" t="s">
        <v>46</v>
      </c>
      <c r="C35" s="20">
        <v>2</v>
      </c>
      <c r="D35" s="55">
        <v>0</v>
      </c>
      <c r="E35" s="20">
        <v>0</v>
      </c>
      <c r="F35" s="20">
        <v>0</v>
      </c>
      <c r="G35" s="20">
        <v>0</v>
      </c>
      <c r="H35" s="20">
        <v>0</v>
      </c>
      <c r="I35" s="20">
        <v>0</v>
      </c>
      <c r="J35" s="449">
        <v>0</v>
      </c>
      <c r="K35" s="449">
        <v>0</v>
      </c>
      <c r="L35" s="449">
        <v>0</v>
      </c>
      <c r="M35" s="449">
        <v>0</v>
      </c>
      <c r="N35" s="449">
        <v>0</v>
      </c>
      <c r="O35" s="449">
        <v>0</v>
      </c>
      <c r="P35" s="449">
        <v>0</v>
      </c>
      <c r="Q35" s="449">
        <v>1</v>
      </c>
      <c r="R35" s="449">
        <v>0</v>
      </c>
      <c r="S35" s="449">
        <v>0</v>
      </c>
      <c r="T35" s="449">
        <v>0</v>
      </c>
      <c r="U35" s="449">
        <v>1</v>
      </c>
      <c r="V35" s="449">
        <v>0</v>
      </c>
      <c r="W35" s="449">
        <v>0</v>
      </c>
      <c r="X35" s="449">
        <v>0</v>
      </c>
      <c r="Y35" s="449"/>
    </row>
    <row r="36" spans="1:25" s="89" customFormat="1" ht="12.75">
      <c r="A36" s="563" t="s">
        <v>84</v>
      </c>
      <c r="B36" s="304" t="s">
        <v>2</v>
      </c>
      <c r="C36" s="22" t="s">
        <v>9</v>
      </c>
      <c r="D36" s="53">
        <v>0</v>
      </c>
      <c r="E36" s="53">
        <v>0</v>
      </c>
      <c r="F36" s="53">
        <v>0</v>
      </c>
      <c r="G36" s="53">
        <v>0</v>
      </c>
      <c r="H36" s="53">
        <v>0</v>
      </c>
      <c r="I36" s="53">
        <v>0</v>
      </c>
      <c r="J36" s="455">
        <v>0</v>
      </c>
      <c r="K36" s="455">
        <v>0</v>
      </c>
      <c r="L36" s="455">
        <v>0</v>
      </c>
      <c r="M36" s="455">
        <v>0</v>
      </c>
      <c r="N36" s="455">
        <v>0</v>
      </c>
      <c r="O36" s="455">
        <v>0</v>
      </c>
      <c r="P36" s="455">
        <v>0</v>
      </c>
      <c r="Q36" s="455">
        <v>0</v>
      </c>
      <c r="R36" s="455">
        <v>0</v>
      </c>
      <c r="S36" s="455">
        <v>0</v>
      </c>
      <c r="T36" s="455">
        <v>0</v>
      </c>
      <c r="U36" s="455">
        <v>0</v>
      </c>
      <c r="V36" s="455">
        <v>0</v>
      </c>
      <c r="W36" s="455">
        <v>0</v>
      </c>
      <c r="X36" s="455">
        <v>0</v>
      </c>
      <c r="Y36" s="455"/>
    </row>
    <row r="37" spans="1:25" s="89" customFormat="1" ht="12.75">
      <c r="A37" s="564"/>
      <c r="B37" s="91" t="s">
        <v>45</v>
      </c>
      <c r="C37" s="19" t="s">
        <v>9</v>
      </c>
      <c r="D37" s="54">
        <v>0</v>
      </c>
      <c r="E37" s="19">
        <v>0</v>
      </c>
      <c r="F37" s="19">
        <v>0</v>
      </c>
      <c r="G37" s="19">
        <v>0</v>
      </c>
      <c r="H37" s="19">
        <v>0</v>
      </c>
      <c r="I37" s="19">
        <v>0</v>
      </c>
      <c r="J37" s="448">
        <v>0</v>
      </c>
      <c r="K37" s="448">
        <v>0</v>
      </c>
      <c r="L37" s="448">
        <v>0</v>
      </c>
      <c r="M37" s="448">
        <v>0</v>
      </c>
      <c r="N37" s="448">
        <v>0</v>
      </c>
      <c r="O37" s="448">
        <v>0</v>
      </c>
      <c r="P37" s="448">
        <v>0</v>
      </c>
      <c r="Q37" s="448">
        <v>0</v>
      </c>
      <c r="R37" s="448">
        <v>0</v>
      </c>
      <c r="S37" s="448">
        <v>0</v>
      </c>
      <c r="T37" s="448">
        <v>0</v>
      </c>
      <c r="U37" s="448">
        <v>0</v>
      </c>
      <c r="V37" s="448">
        <v>0</v>
      </c>
      <c r="W37" s="448">
        <v>0</v>
      </c>
      <c r="X37" s="448">
        <v>0</v>
      </c>
      <c r="Y37" s="448"/>
    </row>
    <row r="38" spans="1:25" s="89" customFormat="1" ht="12.75">
      <c r="A38" s="565"/>
      <c r="B38" s="92" t="s">
        <v>46</v>
      </c>
      <c r="C38" s="20" t="s">
        <v>9</v>
      </c>
      <c r="D38" s="55">
        <v>0</v>
      </c>
      <c r="E38" s="20">
        <v>0</v>
      </c>
      <c r="F38" s="20">
        <v>0</v>
      </c>
      <c r="G38" s="20">
        <v>0</v>
      </c>
      <c r="H38" s="20">
        <v>0</v>
      </c>
      <c r="I38" s="20">
        <v>0</v>
      </c>
      <c r="J38" s="449">
        <v>0</v>
      </c>
      <c r="K38" s="449">
        <v>0</v>
      </c>
      <c r="L38" s="449">
        <v>0</v>
      </c>
      <c r="M38" s="449">
        <v>0</v>
      </c>
      <c r="N38" s="449">
        <v>0</v>
      </c>
      <c r="O38" s="449">
        <v>0</v>
      </c>
      <c r="P38" s="449">
        <v>0</v>
      </c>
      <c r="Q38" s="449">
        <v>0</v>
      </c>
      <c r="R38" s="449">
        <v>0</v>
      </c>
      <c r="S38" s="449">
        <v>0</v>
      </c>
      <c r="T38" s="449">
        <v>0</v>
      </c>
      <c r="U38" s="449">
        <v>0</v>
      </c>
      <c r="V38" s="449">
        <v>0</v>
      </c>
      <c r="W38" s="449">
        <v>0</v>
      </c>
      <c r="X38" s="449">
        <v>0</v>
      </c>
      <c r="Y38" s="449"/>
    </row>
    <row r="39" spans="1:25" s="89" customFormat="1" ht="12.75">
      <c r="A39" s="563" t="s">
        <v>85</v>
      </c>
      <c r="B39" s="304" t="s">
        <v>2</v>
      </c>
      <c r="C39" s="22" t="s">
        <v>9</v>
      </c>
      <c r="D39" s="53">
        <v>0</v>
      </c>
      <c r="E39" s="53">
        <v>0</v>
      </c>
      <c r="F39" s="53">
        <v>0</v>
      </c>
      <c r="G39" s="53">
        <v>0</v>
      </c>
      <c r="H39" s="53">
        <v>0</v>
      </c>
      <c r="I39" s="53">
        <v>0</v>
      </c>
      <c r="J39" s="455">
        <v>0</v>
      </c>
      <c r="K39" s="455">
        <v>0</v>
      </c>
      <c r="L39" s="455">
        <v>0</v>
      </c>
      <c r="M39" s="455">
        <v>0</v>
      </c>
      <c r="N39" s="455">
        <v>0</v>
      </c>
      <c r="O39" s="455">
        <v>0</v>
      </c>
      <c r="P39" s="455">
        <v>0</v>
      </c>
      <c r="Q39" s="455">
        <v>0</v>
      </c>
      <c r="R39" s="455">
        <v>0</v>
      </c>
      <c r="S39" s="455">
        <v>0</v>
      </c>
      <c r="T39" s="455">
        <v>0</v>
      </c>
      <c r="U39" s="455">
        <v>0</v>
      </c>
      <c r="V39" s="455">
        <v>0</v>
      </c>
      <c r="W39" s="455">
        <v>0</v>
      </c>
      <c r="X39" s="455">
        <v>0</v>
      </c>
      <c r="Y39" s="455"/>
    </row>
    <row r="40" spans="1:25" s="89" customFormat="1" ht="12.75">
      <c r="A40" s="564"/>
      <c r="B40" s="91" t="s">
        <v>45</v>
      </c>
      <c r="C40" s="19" t="s">
        <v>9</v>
      </c>
      <c r="D40" s="54">
        <v>0</v>
      </c>
      <c r="E40" s="19">
        <v>0</v>
      </c>
      <c r="F40" s="19">
        <v>0</v>
      </c>
      <c r="G40" s="19">
        <v>0</v>
      </c>
      <c r="H40" s="19">
        <v>0</v>
      </c>
      <c r="I40" s="19">
        <v>0</v>
      </c>
      <c r="J40" s="448">
        <v>0</v>
      </c>
      <c r="K40" s="448">
        <v>0</v>
      </c>
      <c r="L40" s="448">
        <v>0</v>
      </c>
      <c r="M40" s="448">
        <v>0</v>
      </c>
      <c r="N40" s="448">
        <v>0</v>
      </c>
      <c r="O40" s="448">
        <v>0</v>
      </c>
      <c r="P40" s="448">
        <v>0</v>
      </c>
      <c r="Q40" s="448">
        <v>0</v>
      </c>
      <c r="R40" s="448">
        <v>0</v>
      </c>
      <c r="S40" s="448">
        <v>0</v>
      </c>
      <c r="T40" s="448">
        <v>0</v>
      </c>
      <c r="U40" s="448">
        <v>0</v>
      </c>
      <c r="V40" s="448">
        <v>0</v>
      </c>
      <c r="W40" s="448">
        <v>0</v>
      </c>
      <c r="X40" s="448">
        <v>0</v>
      </c>
      <c r="Y40" s="448"/>
    </row>
    <row r="41" spans="1:25" s="89" customFormat="1" ht="12.75">
      <c r="A41" s="565"/>
      <c r="B41" s="92" t="s">
        <v>46</v>
      </c>
      <c r="C41" s="20" t="s">
        <v>9</v>
      </c>
      <c r="D41" s="55">
        <v>0</v>
      </c>
      <c r="E41" s="20">
        <v>0</v>
      </c>
      <c r="F41" s="20">
        <v>0</v>
      </c>
      <c r="G41" s="20">
        <v>0</v>
      </c>
      <c r="H41" s="20">
        <v>0</v>
      </c>
      <c r="I41" s="20">
        <v>0</v>
      </c>
      <c r="J41" s="449">
        <v>0</v>
      </c>
      <c r="K41" s="449">
        <v>0</v>
      </c>
      <c r="L41" s="449">
        <v>0</v>
      </c>
      <c r="M41" s="449">
        <v>0</v>
      </c>
      <c r="N41" s="449">
        <v>0</v>
      </c>
      <c r="O41" s="449">
        <v>0</v>
      </c>
      <c r="P41" s="449">
        <v>0</v>
      </c>
      <c r="Q41" s="449">
        <v>0</v>
      </c>
      <c r="R41" s="449">
        <v>0</v>
      </c>
      <c r="S41" s="449">
        <v>0</v>
      </c>
      <c r="T41" s="449">
        <v>0</v>
      </c>
      <c r="U41" s="449">
        <v>0</v>
      </c>
      <c r="V41" s="449">
        <v>0</v>
      </c>
      <c r="W41" s="449">
        <v>0</v>
      </c>
      <c r="X41" s="449">
        <v>0</v>
      </c>
      <c r="Y41" s="449"/>
    </row>
    <row r="42" spans="1:25" s="89" customFormat="1" ht="12.75">
      <c r="A42" s="563" t="s">
        <v>86</v>
      </c>
      <c r="B42" s="304" t="s">
        <v>2</v>
      </c>
      <c r="C42" s="22" t="s">
        <v>9</v>
      </c>
      <c r="D42" s="53">
        <v>0</v>
      </c>
      <c r="E42" s="53">
        <v>0</v>
      </c>
      <c r="F42" s="53">
        <v>0</v>
      </c>
      <c r="G42" s="53">
        <v>0</v>
      </c>
      <c r="H42" s="53">
        <v>0</v>
      </c>
      <c r="I42" s="53">
        <v>0</v>
      </c>
      <c r="J42" s="455">
        <v>0</v>
      </c>
      <c r="K42" s="455">
        <v>0</v>
      </c>
      <c r="L42" s="455">
        <v>0</v>
      </c>
      <c r="M42" s="455">
        <v>0</v>
      </c>
      <c r="N42" s="455">
        <v>0</v>
      </c>
      <c r="O42" s="455">
        <v>0</v>
      </c>
      <c r="P42" s="455">
        <v>0</v>
      </c>
      <c r="Q42" s="455">
        <v>0</v>
      </c>
      <c r="R42" s="455">
        <v>0</v>
      </c>
      <c r="S42" s="455">
        <v>0</v>
      </c>
      <c r="T42" s="455">
        <v>0</v>
      </c>
      <c r="U42" s="455">
        <v>0</v>
      </c>
      <c r="V42" s="455">
        <v>0</v>
      </c>
      <c r="W42" s="455">
        <v>0</v>
      </c>
      <c r="X42" s="455">
        <v>0</v>
      </c>
      <c r="Y42" s="455"/>
    </row>
    <row r="43" spans="1:25" s="89" customFormat="1" ht="12.75">
      <c r="A43" s="564"/>
      <c r="B43" s="91" t="s">
        <v>45</v>
      </c>
      <c r="C43" s="19" t="s">
        <v>9</v>
      </c>
      <c r="D43" s="54">
        <v>0</v>
      </c>
      <c r="E43" s="19">
        <v>0</v>
      </c>
      <c r="F43" s="19">
        <v>0</v>
      </c>
      <c r="G43" s="19">
        <v>0</v>
      </c>
      <c r="H43" s="19">
        <v>0</v>
      </c>
      <c r="I43" s="19">
        <v>0</v>
      </c>
      <c r="J43" s="448">
        <v>0</v>
      </c>
      <c r="K43" s="448">
        <v>0</v>
      </c>
      <c r="L43" s="448">
        <v>0</v>
      </c>
      <c r="M43" s="448">
        <v>0</v>
      </c>
      <c r="N43" s="448">
        <v>0</v>
      </c>
      <c r="O43" s="448">
        <v>0</v>
      </c>
      <c r="P43" s="448">
        <v>0</v>
      </c>
      <c r="Q43" s="448">
        <v>0</v>
      </c>
      <c r="R43" s="448">
        <v>0</v>
      </c>
      <c r="S43" s="448">
        <v>0</v>
      </c>
      <c r="T43" s="448">
        <v>0</v>
      </c>
      <c r="U43" s="448">
        <v>0</v>
      </c>
      <c r="V43" s="448">
        <v>0</v>
      </c>
      <c r="W43" s="448">
        <v>0</v>
      </c>
      <c r="X43" s="448">
        <v>0</v>
      </c>
      <c r="Y43" s="448"/>
    </row>
    <row r="44" spans="1:25" s="89" customFormat="1" ht="12.75">
      <c r="A44" s="565"/>
      <c r="B44" s="92" t="s">
        <v>46</v>
      </c>
      <c r="C44" s="20" t="s">
        <v>9</v>
      </c>
      <c r="D44" s="55">
        <v>0</v>
      </c>
      <c r="E44" s="20">
        <v>0</v>
      </c>
      <c r="F44" s="20">
        <v>0</v>
      </c>
      <c r="G44" s="20">
        <v>0</v>
      </c>
      <c r="H44" s="20">
        <v>0</v>
      </c>
      <c r="I44" s="20">
        <v>0</v>
      </c>
      <c r="J44" s="449">
        <v>0</v>
      </c>
      <c r="K44" s="449">
        <v>0</v>
      </c>
      <c r="L44" s="449">
        <v>0</v>
      </c>
      <c r="M44" s="449">
        <v>0</v>
      </c>
      <c r="N44" s="449">
        <v>0</v>
      </c>
      <c r="O44" s="449">
        <v>0</v>
      </c>
      <c r="P44" s="449">
        <v>0</v>
      </c>
      <c r="Q44" s="449">
        <v>0</v>
      </c>
      <c r="R44" s="449">
        <v>0</v>
      </c>
      <c r="S44" s="449">
        <v>0</v>
      </c>
      <c r="T44" s="449">
        <v>0</v>
      </c>
      <c r="U44" s="449">
        <v>0</v>
      </c>
      <c r="V44" s="449">
        <v>0</v>
      </c>
      <c r="W44" s="449">
        <v>0</v>
      </c>
      <c r="X44" s="449">
        <v>0</v>
      </c>
      <c r="Y44" s="449"/>
    </row>
    <row r="45" spans="1:25" s="89" customFormat="1" ht="12.75">
      <c r="A45" s="563" t="s">
        <v>87</v>
      </c>
      <c r="B45" s="304" t="s">
        <v>2</v>
      </c>
      <c r="C45" s="22">
        <v>4</v>
      </c>
      <c r="D45" s="53">
        <v>0</v>
      </c>
      <c r="E45" s="53">
        <v>0</v>
      </c>
      <c r="F45" s="53">
        <v>0</v>
      </c>
      <c r="G45" s="53">
        <v>0</v>
      </c>
      <c r="H45" s="53">
        <v>0</v>
      </c>
      <c r="I45" s="53">
        <v>0</v>
      </c>
      <c r="J45" s="455">
        <v>0</v>
      </c>
      <c r="K45" s="455">
        <v>0</v>
      </c>
      <c r="L45" s="455">
        <v>0</v>
      </c>
      <c r="M45" s="455">
        <v>0</v>
      </c>
      <c r="N45" s="455">
        <v>0</v>
      </c>
      <c r="O45" s="455">
        <v>0</v>
      </c>
      <c r="P45" s="455">
        <v>0</v>
      </c>
      <c r="Q45" s="455">
        <v>0</v>
      </c>
      <c r="R45" s="455">
        <v>0</v>
      </c>
      <c r="S45" s="455">
        <v>1</v>
      </c>
      <c r="T45" s="455">
        <v>1</v>
      </c>
      <c r="U45" s="455">
        <v>1</v>
      </c>
      <c r="V45" s="455">
        <v>0</v>
      </c>
      <c r="W45" s="455">
        <v>1</v>
      </c>
      <c r="X45" s="455">
        <v>0</v>
      </c>
      <c r="Y45" s="455"/>
    </row>
    <row r="46" spans="1:25" s="89" customFormat="1" ht="12.75">
      <c r="A46" s="564"/>
      <c r="B46" s="91" t="s">
        <v>45</v>
      </c>
      <c r="C46" s="19">
        <v>2</v>
      </c>
      <c r="D46" s="54">
        <v>0</v>
      </c>
      <c r="E46" s="19">
        <v>0</v>
      </c>
      <c r="F46" s="19">
        <v>0</v>
      </c>
      <c r="G46" s="19">
        <v>0</v>
      </c>
      <c r="H46" s="19">
        <v>0</v>
      </c>
      <c r="I46" s="19">
        <v>0</v>
      </c>
      <c r="J46" s="448">
        <v>0</v>
      </c>
      <c r="K46" s="448">
        <v>0</v>
      </c>
      <c r="L46" s="448">
        <v>0</v>
      </c>
      <c r="M46" s="448">
        <v>0</v>
      </c>
      <c r="N46" s="448">
        <v>0</v>
      </c>
      <c r="O46" s="448">
        <v>0</v>
      </c>
      <c r="P46" s="448">
        <v>0</v>
      </c>
      <c r="Q46" s="448">
        <v>0</v>
      </c>
      <c r="R46" s="448">
        <v>0</v>
      </c>
      <c r="S46" s="448">
        <v>1</v>
      </c>
      <c r="T46" s="448">
        <v>0</v>
      </c>
      <c r="U46" s="448">
        <v>1</v>
      </c>
      <c r="V46" s="448">
        <v>0</v>
      </c>
      <c r="W46" s="448">
        <v>0</v>
      </c>
      <c r="X46" s="448">
        <v>0</v>
      </c>
      <c r="Y46" s="448"/>
    </row>
    <row r="47" spans="1:25" s="89" customFormat="1" ht="12.75">
      <c r="A47" s="565"/>
      <c r="B47" s="92" t="s">
        <v>46</v>
      </c>
      <c r="C47" s="20">
        <v>2</v>
      </c>
      <c r="D47" s="55">
        <v>0</v>
      </c>
      <c r="E47" s="20">
        <v>0</v>
      </c>
      <c r="F47" s="20">
        <v>0</v>
      </c>
      <c r="G47" s="20">
        <v>0</v>
      </c>
      <c r="H47" s="20">
        <v>0</v>
      </c>
      <c r="I47" s="20">
        <v>0</v>
      </c>
      <c r="J47" s="449">
        <v>0</v>
      </c>
      <c r="K47" s="449">
        <v>0</v>
      </c>
      <c r="L47" s="449">
        <v>0</v>
      </c>
      <c r="M47" s="449">
        <v>0</v>
      </c>
      <c r="N47" s="449">
        <v>0</v>
      </c>
      <c r="O47" s="449">
        <v>0</v>
      </c>
      <c r="P47" s="449">
        <v>0</v>
      </c>
      <c r="Q47" s="449">
        <v>0</v>
      </c>
      <c r="R47" s="449">
        <v>0</v>
      </c>
      <c r="S47" s="449">
        <v>0</v>
      </c>
      <c r="T47" s="449">
        <v>1</v>
      </c>
      <c r="U47" s="449">
        <v>0</v>
      </c>
      <c r="V47" s="449">
        <v>0</v>
      </c>
      <c r="W47" s="449">
        <v>1</v>
      </c>
      <c r="X47" s="449">
        <v>0</v>
      </c>
      <c r="Y47" s="449"/>
    </row>
    <row r="48" spans="1:25" s="89" customFormat="1" ht="12.75">
      <c r="A48" s="563" t="s">
        <v>88</v>
      </c>
      <c r="B48" s="304" t="s">
        <v>2</v>
      </c>
      <c r="C48" s="22">
        <v>6</v>
      </c>
      <c r="D48" s="53">
        <v>0</v>
      </c>
      <c r="E48" s="53">
        <v>0</v>
      </c>
      <c r="F48" s="53">
        <v>0</v>
      </c>
      <c r="G48" s="53">
        <v>0</v>
      </c>
      <c r="H48" s="53">
        <v>0</v>
      </c>
      <c r="I48" s="53">
        <v>0</v>
      </c>
      <c r="J48" s="455">
        <v>0</v>
      </c>
      <c r="K48" s="455">
        <v>0</v>
      </c>
      <c r="L48" s="455">
        <v>0</v>
      </c>
      <c r="M48" s="455">
        <v>0</v>
      </c>
      <c r="N48" s="455">
        <v>0</v>
      </c>
      <c r="O48" s="455">
        <v>0</v>
      </c>
      <c r="P48" s="455">
        <v>1</v>
      </c>
      <c r="Q48" s="455">
        <v>0</v>
      </c>
      <c r="R48" s="455">
        <v>0</v>
      </c>
      <c r="S48" s="455">
        <v>0</v>
      </c>
      <c r="T48" s="455">
        <v>3</v>
      </c>
      <c r="U48" s="455">
        <v>0</v>
      </c>
      <c r="V48" s="455">
        <v>0</v>
      </c>
      <c r="W48" s="455">
        <v>2</v>
      </c>
      <c r="X48" s="455">
        <v>0</v>
      </c>
      <c r="Y48" s="455"/>
    </row>
    <row r="49" spans="1:25" s="89" customFormat="1" ht="12.75">
      <c r="A49" s="564"/>
      <c r="B49" s="91" t="s">
        <v>45</v>
      </c>
      <c r="C49" s="19">
        <v>4</v>
      </c>
      <c r="D49" s="54">
        <v>0</v>
      </c>
      <c r="E49" s="19">
        <v>0</v>
      </c>
      <c r="F49" s="19">
        <v>0</v>
      </c>
      <c r="G49" s="19">
        <v>0</v>
      </c>
      <c r="H49" s="19">
        <v>0</v>
      </c>
      <c r="I49" s="19">
        <v>0</v>
      </c>
      <c r="J49" s="448">
        <v>0</v>
      </c>
      <c r="K49" s="448">
        <v>0</v>
      </c>
      <c r="L49" s="448">
        <v>0</v>
      </c>
      <c r="M49" s="448">
        <v>0</v>
      </c>
      <c r="N49" s="448">
        <v>0</v>
      </c>
      <c r="O49" s="448">
        <v>0</v>
      </c>
      <c r="P49" s="448">
        <v>0</v>
      </c>
      <c r="Q49" s="448">
        <v>0</v>
      </c>
      <c r="R49" s="448">
        <v>0</v>
      </c>
      <c r="S49" s="448">
        <v>0</v>
      </c>
      <c r="T49" s="448">
        <v>2</v>
      </c>
      <c r="U49" s="448">
        <v>0</v>
      </c>
      <c r="V49" s="448">
        <v>0</v>
      </c>
      <c r="W49" s="448">
        <v>2</v>
      </c>
      <c r="X49" s="448">
        <v>0</v>
      </c>
      <c r="Y49" s="448"/>
    </row>
    <row r="50" spans="1:25" s="89" customFormat="1" ht="12.75">
      <c r="A50" s="565"/>
      <c r="B50" s="92" t="s">
        <v>46</v>
      </c>
      <c r="C50" s="20">
        <v>2</v>
      </c>
      <c r="D50" s="55">
        <v>0</v>
      </c>
      <c r="E50" s="20">
        <v>0</v>
      </c>
      <c r="F50" s="20">
        <v>0</v>
      </c>
      <c r="G50" s="20">
        <v>0</v>
      </c>
      <c r="H50" s="20">
        <v>0</v>
      </c>
      <c r="I50" s="20">
        <v>0</v>
      </c>
      <c r="J50" s="449">
        <v>0</v>
      </c>
      <c r="K50" s="449">
        <v>0</v>
      </c>
      <c r="L50" s="449">
        <v>0</v>
      </c>
      <c r="M50" s="449">
        <v>0</v>
      </c>
      <c r="N50" s="449">
        <v>0</v>
      </c>
      <c r="O50" s="449">
        <v>0</v>
      </c>
      <c r="P50" s="449">
        <v>1</v>
      </c>
      <c r="Q50" s="449">
        <v>0</v>
      </c>
      <c r="R50" s="449">
        <v>0</v>
      </c>
      <c r="S50" s="449">
        <v>0</v>
      </c>
      <c r="T50" s="449">
        <v>1</v>
      </c>
      <c r="U50" s="449">
        <v>0</v>
      </c>
      <c r="V50" s="449">
        <v>0</v>
      </c>
      <c r="W50" s="449">
        <v>0</v>
      </c>
      <c r="X50" s="449">
        <v>0</v>
      </c>
      <c r="Y50" s="449"/>
    </row>
    <row r="51" spans="1:25" s="89" customFormat="1" ht="12.75">
      <c r="A51" s="563" t="s">
        <v>89</v>
      </c>
      <c r="B51" s="304" t="s">
        <v>2</v>
      </c>
      <c r="C51" s="22">
        <v>5</v>
      </c>
      <c r="D51" s="53">
        <v>0</v>
      </c>
      <c r="E51" s="53">
        <v>0</v>
      </c>
      <c r="F51" s="53">
        <v>0</v>
      </c>
      <c r="G51" s="53">
        <v>0</v>
      </c>
      <c r="H51" s="53">
        <v>0</v>
      </c>
      <c r="I51" s="53">
        <v>0</v>
      </c>
      <c r="J51" s="455">
        <v>0</v>
      </c>
      <c r="K51" s="455">
        <v>0</v>
      </c>
      <c r="L51" s="455">
        <v>0</v>
      </c>
      <c r="M51" s="455">
        <v>0</v>
      </c>
      <c r="N51" s="455">
        <v>0</v>
      </c>
      <c r="O51" s="455">
        <v>0</v>
      </c>
      <c r="P51" s="455">
        <v>0</v>
      </c>
      <c r="Q51" s="455">
        <v>3</v>
      </c>
      <c r="R51" s="455">
        <v>0</v>
      </c>
      <c r="S51" s="455">
        <v>0</v>
      </c>
      <c r="T51" s="455">
        <v>0</v>
      </c>
      <c r="U51" s="455">
        <v>2</v>
      </c>
      <c r="V51" s="455">
        <v>0</v>
      </c>
      <c r="W51" s="455">
        <v>0</v>
      </c>
      <c r="X51" s="455">
        <v>0</v>
      </c>
      <c r="Y51" s="455"/>
    </row>
    <row r="52" spans="1:25" s="89" customFormat="1" ht="12.75">
      <c r="A52" s="564"/>
      <c r="B52" s="91" t="s">
        <v>45</v>
      </c>
      <c r="C52" s="19">
        <v>3</v>
      </c>
      <c r="D52" s="54">
        <v>0</v>
      </c>
      <c r="E52" s="19">
        <v>0</v>
      </c>
      <c r="F52" s="19">
        <v>0</v>
      </c>
      <c r="G52" s="19">
        <v>0</v>
      </c>
      <c r="H52" s="19">
        <v>0</v>
      </c>
      <c r="I52" s="19">
        <v>0</v>
      </c>
      <c r="J52" s="448">
        <v>0</v>
      </c>
      <c r="K52" s="448">
        <v>0</v>
      </c>
      <c r="L52" s="448">
        <v>0</v>
      </c>
      <c r="M52" s="448">
        <v>0</v>
      </c>
      <c r="N52" s="448">
        <v>0</v>
      </c>
      <c r="O52" s="448">
        <v>0</v>
      </c>
      <c r="P52" s="448">
        <v>0</v>
      </c>
      <c r="Q52" s="448">
        <v>2</v>
      </c>
      <c r="R52" s="448">
        <v>0</v>
      </c>
      <c r="S52" s="448">
        <v>0</v>
      </c>
      <c r="T52" s="448">
        <v>0</v>
      </c>
      <c r="U52" s="448">
        <v>1</v>
      </c>
      <c r="V52" s="448">
        <v>0</v>
      </c>
      <c r="W52" s="448">
        <v>0</v>
      </c>
      <c r="X52" s="448">
        <v>0</v>
      </c>
      <c r="Y52" s="448"/>
    </row>
    <row r="53" spans="1:25" s="89" customFormat="1" ht="12.75">
      <c r="A53" s="565"/>
      <c r="B53" s="92" t="s">
        <v>46</v>
      </c>
      <c r="C53" s="20">
        <v>2</v>
      </c>
      <c r="D53" s="55">
        <v>0</v>
      </c>
      <c r="E53" s="20">
        <v>0</v>
      </c>
      <c r="F53" s="20">
        <v>0</v>
      </c>
      <c r="G53" s="20">
        <v>0</v>
      </c>
      <c r="H53" s="20">
        <v>0</v>
      </c>
      <c r="I53" s="20">
        <v>0</v>
      </c>
      <c r="J53" s="449">
        <v>0</v>
      </c>
      <c r="K53" s="449">
        <v>0</v>
      </c>
      <c r="L53" s="449">
        <v>0</v>
      </c>
      <c r="M53" s="449">
        <v>0</v>
      </c>
      <c r="N53" s="449">
        <v>0</v>
      </c>
      <c r="O53" s="449">
        <v>0</v>
      </c>
      <c r="P53" s="449">
        <v>1</v>
      </c>
      <c r="Q53" s="449">
        <v>0</v>
      </c>
      <c r="R53" s="449">
        <v>0</v>
      </c>
      <c r="S53" s="449">
        <v>0</v>
      </c>
      <c r="T53" s="449">
        <v>1</v>
      </c>
      <c r="U53" s="449">
        <v>0</v>
      </c>
      <c r="V53" s="449">
        <v>0</v>
      </c>
      <c r="W53" s="449">
        <v>0</v>
      </c>
      <c r="X53" s="449">
        <v>0</v>
      </c>
      <c r="Y53" s="449"/>
    </row>
    <row r="54" spans="1:25" s="89" customFormat="1" ht="12.75">
      <c r="A54" s="563" t="s">
        <v>90</v>
      </c>
      <c r="B54" s="304" t="s">
        <v>2</v>
      </c>
      <c r="C54" s="22">
        <v>2</v>
      </c>
      <c r="D54" s="53">
        <v>0</v>
      </c>
      <c r="E54" s="53">
        <v>0</v>
      </c>
      <c r="F54" s="53">
        <v>0</v>
      </c>
      <c r="G54" s="53">
        <v>0</v>
      </c>
      <c r="H54" s="53">
        <v>0</v>
      </c>
      <c r="I54" s="53">
        <v>0</v>
      </c>
      <c r="J54" s="455">
        <v>0</v>
      </c>
      <c r="K54" s="455">
        <v>0</v>
      </c>
      <c r="L54" s="455">
        <v>0</v>
      </c>
      <c r="M54" s="455">
        <v>0</v>
      </c>
      <c r="N54" s="455">
        <v>0</v>
      </c>
      <c r="O54" s="455">
        <v>0</v>
      </c>
      <c r="P54" s="455">
        <v>0</v>
      </c>
      <c r="Q54" s="455">
        <v>0</v>
      </c>
      <c r="R54" s="455">
        <v>1</v>
      </c>
      <c r="S54" s="455">
        <v>1</v>
      </c>
      <c r="T54" s="455">
        <v>0</v>
      </c>
      <c r="U54" s="455">
        <v>0</v>
      </c>
      <c r="V54" s="455">
        <v>0</v>
      </c>
      <c r="W54" s="455">
        <v>0</v>
      </c>
      <c r="X54" s="455">
        <v>0</v>
      </c>
      <c r="Y54" s="455"/>
    </row>
    <row r="55" spans="1:25" s="89" customFormat="1" ht="12.75">
      <c r="A55" s="564"/>
      <c r="B55" s="91" t="s">
        <v>45</v>
      </c>
      <c r="C55" s="19">
        <v>1</v>
      </c>
      <c r="D55" s="54">
        <v>0</v>
      </c>
      <c r="E55" s="19">
        <v>0</v>
      </c>
      <c r="F55" s="19">
        <v>0</v>
      </c>
      <c r="G55" s="19">
        <v>0</v>
      </c>
      <c r="H55" s="19">
        <v>0</v>
      </c>
      <c r="I55" s="19">
        <v>0</v>
      </c>
      <c r="J55" s="448">
        <v>0</v>
      </c>
      <c r="K55" s="448">
        <v>0</v>
      </c>
      <c r="L55" s="448">
        <v>0</v>
      </c>
      <c r="M55" s="448">
        <v>0</v>
      </c>
      <c r="N55" s="448">
        <v>0</v>
      </c>
      <c r="O55" s="448">
        <v>0</v>
      </c>
      <c r="P55" s="448">
        <v>0</v>
      </c>
      <c r="Q55" s="448">
        <v>0</v>
      </c>
      <c r="R55" s="448">
        <v>1</v>
      </c>
      <c r="S55" s="448">
        <v>0</v>
      </c>
      <c r="T55" s="448">
        <v>0</v>
      </c>
      <c r="U55" s="448">
        <v>0</v>
      </c>
      <c r="V55" s="448">
        <v>0</v>
      </c>
      <c r="W55" s="448">
        <v>0</v>
      </c>
      <c r="X55" s="448">
        <v>0</v>
      </c>
      <c r="Y55" s="448"/>
    </row>
    <row r="56" spans="1:25" s="89" customFormat="1" ht="12.75">
      <c r="A56" s="565"/>
      <c r="B56" s="92" t="s">
        <v>46</v>
      </c>
      <c r="C56" s="20">
        <v>1</v>
      </c>
      <c r="D56" s="55">
        <v>0</v>
      </c>
      <c r="E56" s="20">
        <v>0</v>
      </c>
      <c r="F56" s="20">
        <v>0</v>
      </c>
      <c r="G56" s="20">
        <v>0</v>
      </c>
      <c r="H56" s="20">
        <v>0</v>
      </c>
      <c r="I56" s="20">
        <v>0</v>
      </c>
      <c r="J56" s="449">
        <v>0</v>
      </c>
      <c r="K56" s="449">
        <v>0</v>
      </c>
      <c r="L56" s="449">
        <v>0</v>
      </c>
      <c r="M56" s="449">
        <v>0</v>
      </c>
      <c r="N56" s="449">
        <v>0</v>
      </c>
      <c r="O56" s="449">
        <v>0</v>
      </c>
      <c r="P56" s="449">
        <v>0</v>
      </c>
      <c r="Q56" s="449">
        <v>0</v>
      </c>
      <c r="R56" s="449">
        <v>0</v>
      </c>
      <c r="S56" s="449">
        <v>1</v>
      </c>
      <c r="T56" s="449">
        <v>0</v>
      </c>
      <c r="U56" s="449">
        <v>0</v>
      </c>
      <c r="V56" s="449">
        <v>0</v>
      </c>
      <c r="W56" s="449">
        <v>0</v>
      </c>
      <c r="X56" s="449">
        <v>0</v>
      </c>
      <c r="Y56" s="449"/>
    </row>
    <row r="57" spans="1:25" s="89" customFormat="1" ht="12.75">
      <c r="A57" s="563" t="s">
        <v>91</v>
      </c>
      <c r="B57" s="304" t="s">
        <v>2</v>
      </c>
      <c r="C57" s="22">
        <v>2</v>
      </c>
      <c r="D57" s="53">
        <v>0</v>
      </c>
      <c r="E57" s="53">
        <v>0</v>
      </c>
      <c r="F57" s="53">
        <v>0</v>
      </c>
      <c r="G57" s="53">
        <v>0</v>
      </c>
      <c r="H57" s="53">
        <v>0</v>
      </c>
      <c r="I57" s="53">
        <v>0</v>
      </c>
      <c r="J57" s="455">
        <v>0</v>
      </c>
      <c r="K57" s="455">
        <v>0</v>
      </c>
      <c r="L57" s="455">
        <v>0</v>
      </c>
      <c r="M57" s="455">
        <v>0</v>
      </c>
      <c r="N57" s="455">
        <v>0</v>
      </c>
      <c r="O57" s="455">
        <v>0</v>
      </c>
      <c r="P57" s="455">
        <v>0</v>
      </c>
      <c r="Q57" s="455">
        <v>0</v>
      </c>
      <c r="R57" s="455">
        <v>0</v>
      </c>
      <c r="S57" s="455">
        <v>1</v>
      </c>
      <c r="T57" s="455">
        <v>0</v>
      </c>
      <c r="U57" s="455">
        <v>0</v>
      </c>
      <c r="V57" s="455">
        <v>0</v>
      </c>
      <c r="W57" s="455">
        <v>1</v>
      </c>
      <c r="X57" s="455">
        <v>0</v>
      </c>
      <c r="Y57" s="455"/>
    </row>
    <row r="58" spans="1:25" s="89" customFormat="1" ht="12.75">
      <c r="A58" s="564"/>
      <c r="B58" s="91" t="s">
        <v>45</v>
      </c>
      <c r="C58" s="19">
        <v>2</v>
      </c>
      <c r="D58" s="54">
        <v>0</v>
      </c>
      <c r="E58" s="19">
        <v>0</v>
      </c>
      <c r="F58" s="19">
        <v>0</v>
      </c>
      <c r="G58" s="19">
        <v>0</v>
      </c>
      <c r="H58" s="19">
        <v>0</v>
      </c>
      <c r="I58" s="19">
        <v>0</v>
      </c>
      <c r="J58" s="448">
        <v>0</v>
      </c>
      <c r="K58" s="448">
        <v>0</v>
      </c>
      <c r="L58" s="448">
        <v>0</v>
      </c>
      <c r="M58" s="448">
        <v>0</v>
      </c>
      <c r="N58" s="448">
        <v>0</v>
      </c>
      <c r="O58" s="448">
        <v>0</v>
      </c>
      <c r="P58" s="448">
        <v>0</v>
      </c>
      <c r="Q58" s="448">
        <v>0</v>
      </c>
      <c r="R58" s="448">
        <v>0</v>
      </c>
      <c r="S58" s="448">
        <v>1</v>
      </c>
      <c r="T58" s="448">
        <v>0</v>
      </c>
      <c r="U58" s="448">
        <v>0</v>
      </c>
      <c r="V58" s="448">
        <v>0</v>
      </c>
      <c r="W58" s="448">
        <v>1</v>
      </c>
      <c r="X58" s="448">
        <v>0</v>
      </c>
      <c r="Y58" s="448"/>
    </row>
    <row r="59" spans="1:25" s="89" customFormat="1" ht="12.75">
      <c r="A59" s="565"/>
      <c r="B59" s="92" t="s">
        <v>46</v>
      </c>
      <c r="C59" s="20" t="s">
        <v>9</v>
      </c>
      <c r="D59" s="55">
        <v>0</v>
      </c>
      <c r="E59" s="20">
        <v>0</v>
      </c>
      <c r="F59" s="20">
        <v>0</v>
      </c>
      <c r="G59" s="20">
        <v>0</v>
      </c>
      <c r="H59" s="20">
        <v>0</v>
      </c>
      <c r="I59" s="20">
        <v>0</v>
      </c>
      <c r="J59" s="449">
        <v>0</v>
      </c>
      <c r="K59" s="449">
        <v>0</v>
      </c>
      <c r="L59" s="449">
        <v>0</v>
      </c>
      <c r="M59" s="449">
        <v>0</v>
      </c>
      <c r="N59" s="449">
        <v>0</v>
      </c>
      <c r="O59" s="449">
        <v>0</v>
      </c>
      <c r="P59" s="449">
        <v>0</v>
      </c>
      <c r="Q59" s="449">
        <v>0</v>
      </c>
      <c r="R59" s="449">
        <v>0</v>
      </c>
      <c r="S59" s="449">
        <v>0</v>
      </c>
      <c r="T59" s="449">
        <v>0</v>
      </c>
      <c r="U59" s="449">
        <v>0</v>
      </c>
      <c r="V59" s="449">
        <v>0</v>
      </c>
      <c r="W59" s="449">
        <v>0</v>
      </c>
      <c r="X59" s="449">
        <v>0</v>
      </c>
      <c r="Y59" s="449"/>
    </row>
    <row r="60" spans="1:25" s="89" customFormat="1" ht="12.75">
      <c r="A60" s="563" t="s">
        <v>92</v>
      </c>
      <c r="B60" s="304" t="s">
        <v>2</v>
      </c>
      <c r="C60" s="22">
        <v>1</v>
      </c>
      <c r="D60" s="53">
        <v>0</v>
      </c>
      <c r="E60" s="53">
        <v>0</v>
      </c>
      <c r="F60" s="53">
        <v>0</v>
      </c>
      <c r="G60" s="53">
        <v>0</v>
      </c>
      <c r="H60" s="53">
        <v>0</v>
      </c>
      <c r="I60" s="53">
        <v>0</v>
      </c>
      <c r="J60" s="455">
        <v>0</v>
      </c>
      <c r="K60" s="455">
        <v>0</v>
      </c>
      <c r="L60" s="455">
        <v>0</v>
      </c>
      <c r="M60" s="455">
        <v>0</v>
      </c>
      <c r="N60" s="455">
        <v>0</v>
      </c>
      <c r="O60" s="455">
        <v>0</v>
      </c>
      <c r="P60" s="455">
        <v>0</v>
      </c>
      <c r="Q60" s="455">
        <v>0</v>
      </c>
      <c r="R60" s="455">
        <v>0</v>
      </c>
      <c r="S60" s="455">
        <v>0</v>
      </c>
      <c r="T60" s="455">
        <v>0</v>
      </c>
      <c r="U60" s="455">
        <v>0</v>
      </c>
      <c r="V60" s="455">
        <v>0</v>
      </c>
      <c r="W60" s="455">
        <v>1</v>
      </c>
      <c r="X60" s="455">
        <v>0</v>
      </c>
      <c r="Y60" s="455"/>
    </row>
    <row r="61" spans="1:25" s="89" customFormat="1" ht="12.75">
      <c r="A61" s="564"/>
      <c r="B61" s="91" t="s">
        <v>45</v>
      </c>
      <c r="C61" s="19">
        <v>1</v>
      </c>
      <c r="D61" s="54">
        <v>0</v>
      </c>
      <c r="E61" s="19">
        <v>0</v>
      </c>
      <c r="F61" s="19">
        <v>0</v>
      </c>
      <c r="G61" s="19">
        <v>0</v>
      </c>
      <c r="H61" s="19">
        <v>0</v>
      </c>
      <c r="I61" s="19">
        <v>0</v>
      </c>
      <c r="J61" s="448">
        <v>0</v>
      </c>
      <c r="K61" s="448">
        <v>0</v>
      </c>
      <c r="L61" s="448">
        <v>0</v>
      </c>
      <c r="M61" s="448">
        <v>0</v>
      </c>
      <c r="N61" s="448">
        <v>0</v>
      </c>
      <c r="O61" s="448">
        <v>0</v>
      </c>
      <c r="P61" s="448">
        <v>0</v>
      </c>
      <c r="Q61" s="448">
        <v>0</v>
      </c>
      <c r="R61" s="448">
        <v>0</v>
      </c>
      <c r="S61" s="448">
        <v>0</v>
      </c>
      <c r="T61" s="448">
        <v>0</v>
      </c>
      <c r="U61" s="448">
        <v>0</v>
      </c>
      <c r="V61" s="448">
        <v>0</v>
      </c>
      <c r="W61" s="448">
        <v>1</v>
      </c>
      <c r="X61" s="448">
        <v>0</v>
      </c>
      <c r="Y61" s="448"/>
    </row>
    <row r="62" spans="1:25" s="89" customFormat="1" ht="12.75">
      <c r="A62" s="565"/>
      <c r="B62" s="92" t="s">
        <v>46</v>
      </c>
      <c r="C62" s="20" t="s">
        <v>9</v>
      </c>
      <c r="D62" s="55">
        <v>0</v>
      </c>
      <c r="E62" s="20">
        <v>0</v>
      </c>
      <c r="F62" s="20">
        <v>0</v>
      </c>
      <c r="G62" s="20">
        <v>0</v>
      </c>
      <c r="H62" s="20">
        <v>0</v>
      </c>
      <c r="I62" s="20">
        <v>0</v>
      </c>
      <c r="J62" s="449">
        <v>0</v>
      </c>
      <c r="K62" s="449">
        <v>0</v>
      </c>
      <c r="L62" s="449">
        <v>0</v>
      </c>
      <c r="M62" s="449">
        <v>0</v>
      </c>
      <c r="N62" s="449">
        <v>0</v>
      </c>
      <c r="O62" s="449">
        <v>0</v>
      </c>
      <c r="P62" s="449">
        <v>0</v>
      </c>
      <c r="Q62" s="449">
        <v>0</v>
      </c>
      <c r="R62" s="449">
        <v>0</v>
      </c>
      <c r="S62" s="449">
        <v>0</v>
      </c>
      <c r="T62" s="449">
        <v>0</v>
      </c>
      <c r="U62" s="449">
        <v>0</v>
      </c>
      <c r="V62" s="449">
        <v>0</v>
      </c>
      <c r="W62" s="449">
        <v>0</v>
      </c>
      <c r="X62" s="449">
        <v>0</v>
      </c>
      <c r="Y62" s="449"/>
    </row>
    <row r="63" spans="1:25" s="89" customFormat="1" ht="12.75">
      <c r="A63" s="563" t="s">
        <v>93</v>
      </c>
      <c r="B63" s="304" t="s">
        <v>2</v>
      </c>
      <c r="C63" s="22">
        <v>1</v>
      </c>
      <c r="D63" s="53">
        <v>0</v>
      </c>
      <c r="E63" s="53">
        <v>0</v>
      </c>
      <c r="F63" s="53">
        <v>0</v>
      </c>
      <c r="G63" s="53">
        <v>0</v>
      </c>
      <c r="H63" s="53">
        <v>0</v>
      </c>
      <c r="I63" s="53">
        <v>0</v>
      </c>
      <c r="J63" s="455">
        <v>0</v>
      </c>
      <c r="K63" s="455">
        <v>0</v>
      </c>
      <c r="L63" s="455">
        <v>0</v>
      </c>
      <c r="M63" s="455">
        <v>0</v>
      </c>
      <c r="N63" s="455">
        <v>0</v>
      </c>
      <c r="O63" s="455">
        <v>0</v>
      </c>
      <c r="P63" s="455">
        <v>0</v>
      </c>
      <c r="Q63" s="455">
        <v>0</v>
      </c>
      <c r="R63" s="455">
        <v>0</v>
      </c>
      <c r="S63" s="455">
        <v>1</v>
      </c>
      <c r="T63" s="455">
        <v>0</v>
      </c>
      <c r="U63" s="455">
        <v>0</v>
      </c>
      <c r="V63" s="455">
        <v>0</v>
      </c>
      <c r="W63" s="455">
        <v>0</v>
      </c>
      <c r="X63" s="455">
        <v>0</v>
      </c>
      <c r="Y63" s="455"/>
    </row>
    <row r="64" spans="1:25" s="89" customFormat="1" ht="12.75">
      <c r="A64" s="564"/>
      <c r="B64" s="91" t="s">
        <v>45</v>
      </c>
      <c r="C64" s="19" t="s">
        <v>9</v>
      </c>
      <c r="D64" s="54">
        <v>0</v>
      </c>
      <c r="E64" s="19">
        <v>0</v>
      </c>
      <c r="F64" s="19">
        <v>0</v>
      </c>
      <c r="G64" s="19">
        <v>0</v>
      </c>
      <c r="H64" s="19">
        <v>0</v>
      </c>
      <c r="I64" s="19">
        <v>0</v>
      </c>
      <c r="J64" s="448">
        <v>0</v>
      </c>
      <c r="K64" s="448">
        <v>0</v>
      </c>
      <c r="L64" s="448">
        <v>0</v>
      </c>
      <c r="M64" s="448">
        <v>0</v>
      </c>
      <c r="N64" s="448">
        <v>0</v>
      </c>
      <c r="O64" s="448">
        <v>0</v>
      </c>
      <c r="P64" s="448">
        <v>0</v>
      </c>
      <c r="Q64" s="448">
        <v>0</v>
      </c>
      <c r="R64" s="448">
        <v>0</v>
      </c>
      <c r="S64" s="448">
        <v>0</v>
      </c>
      <c r="T64" s="448">
        <v>0</v>
      </c>
      <c r="U64" s="448">
        <v>0</v>
      </c>
      <c r="V64" s="448">
        <v>0</v>
      </c>
      <c r="W64" s="448">
        <v>0</v>
      </c>
      <c r="X64" s="448">
        <v>0</v>
      </c>
      <c r="Y64" s="448"/>
    </row>
    <row r="65" spans="1:25" s="89" customFormat="1" ht="12.75">
      <c r="A65" s="565"/>
      <c r="B65" s="92" t="s">
        <v>46</v>
      </c>
      <c r="C65" s="20">
        <v>1</v>
      </c>
      <c r="D65" s="55">
        <v>0</v>
      </c>
      <c r="E65" s="20">
        <v>0</v>
      </c>
      <c r="F65" s="20">
        <v>0</v>
      </c>
      <c r="G65" s="20">
        <v>0</v>
      </c>
      <c r="H65" s="20">
        <v>0</v>
      </c>
      <c r="I65" s="20">
        <v>0</v>
      </c>
      <c r="J65" s="449">
        <v>0</v>
      </c>
      <c r="K65" s="449">
        <v>0</v>
      </c>
      <c r="L65" s="449">
        <v>0</v>
      </c>
      <c r="M65" s="449">
        <v>0</v>
      </c>
      <c r="N65" s="449">
        <v>0</v>
      </c>
      <c r="O65" s="449">
        <v>0</v>
      </c>
      <c r="P65" s="449">
        <v>0</v>
      </c>
      <c r="Q65" s="449">
        <v>0</v>
      </c>
      <c r="R65" s="449">
        <v>0</v>
      </c>
      <c r="S65" s="449">
        <v>1</v>
      </c>
      <c r="T65" s="449">
        <v>0</v>
      </c>
      <c r="U65" s="449">
        <v>0</v>
      </c>
      <c r="V65" s="449">
        <v>0</v>
      </c>
      <c r="W65" s="449">
        <v>0</v>
      </c>
      <c r="X65" s="449">
        <v>0</v>
      </c>
      <c r="Y65" s="449"/>
    </row>
    <row r="66" spans="1:25" s="89" customFormat="1" ht="12.75">
      <c r="A66" s="563" t="s">
        <v>94</v>
      </c>
      <c r="B66" s="304" t="s">
        <v>2</v>
      </c>
      <c r="C66" s="22">
        <v>2</v>
      </c>
      <c r="D66" s="53">
        <v>0</v>
      </c>
      <c r="E66" s="53">
        <v>0</v>
      </c>
      <c r="F66" s="53">
        <v>0</v>
      </c>
      <c r="G66" s="53">
        <v>0</v>
      </c>
      <c r="H66" s="53">
        <v>0</v>
      </c>
      <c r="I66" s="53">
        <v>0</v>
      </c>
      <c r="J66" s="455">
        <v>0</v>
      </c>
      <c r="K66" s="455">
        <v>0</v>
      </c>
      <c r="L66" s="455">
        <v>0</v>
      </c>
      <c r="M66" s="455">
        <v>0</v>
      </c>
      <c r="N66" s="455">
        <v>0</v>
      </c>
      <c r="O66" s="455">
        <v>0</v>
      </c>
      <c r="P66" s="455">
        <v>0</v>
      </c>
      <c r="Q66" s="455">
        <v>0</v>
      </c>
      <c r="R66" s="455">
        <v>1</v>
      </c>
      <c r="S66" s="455">
        <v>0</v>
      </c>
      <c r="T66" s="455">
        <v>1</v>
      </c>
      <c r="U66" s="455">
        <v>0</v>
      </c>
      <c r="V66" s="455">
        <v>0</v>
      </c>
      <c r="W66" s="455">
        <v>0</v>
      </c>
      <c r="X66" s="455">
        <v>0</v>
      </c>
      <c r="Y66" s="455"/>
    </row>
    <row r="67" spans="1:25" s="89" customFormat="1" ht="12.75">
      <c r="A67" s="564"/>
      <c r="B67" s="91" t="s">
        <v>45</v>
      </c>
      <c r="C67" s="19" t="s">
        <v>9</v>
      </c>
      <c r="D67" s="54">
        <v>0</v>
      </c>
      <c r="E67" s="19">
        <v>0</v>
      </c>
      <c r="F67" s="19">
        <v>0</v>
      </c>
      <c r="G67" s="19">
        <v>0</v>
      </c>
      <c r="H67" s="19">
        <v>0</v>
      </c>
      <c r="I67" s="19">
        <v>0</v>
      </c>
      <c r="J67" s="448">
        <v>0</v>
      </c>
      <c r="K67" s="448">
        <v>0</v>
      </c>
      <c r="L67" s="448">
        <v>0</v>
      </c>
      <c r="M67" s="448">
        <v>0</v>
      </c>
      <c r="N67" s="448">
        <v>0</v>
      </c>
      <c r="O67" s="448">
        <v>0</v>
      </c>
      <c r="P67" s="448">
        <v>0</v>
      </c>
      <c r="Q67" s="448">
        <v>0</v>
      </c>
      <c r="R67" s="448">
        <v>0</v>
      </c>
      <c r="S67" s="448">
        <v>0</v>
      </c>
      <c r="T67" s="448">
        <v>0</v>
      </c>
      <c r="U67" s="448">
        <v>0</v>
      </c>
      <c r="V67" s="448">
        <v>0</v>
      </c>
      <c r="W67" s="448">
        <v>0</v>
      </c>
      <c r="X67" s="448">
        <v>0</v>
      </c>
      <c r="Y67" s="448"/>
    </row>
    <row r="68" spans="1:25" s="89" customFormat="1" ht="12.75">
      <c r="A68" s="565"/>
      <c r="B68" s="92" t="s">
        <v>46</v>
      </c>
      <c r="C68" s="20">
        <v>2</v>
      </c>
      <c r="D68" s="55">
        <v>0</v>
      </c>
      <c r="E68" s="20">
        <v>0</v>
      </c>
      <c r="F68" s="20">
        <v>0</v>
      </c>
      <c r="G68" s="20">
        <v>0</v>
      </c>
      <c r="H68" s="20">
        <v>0</v>
      </c>
      <c r="I68" s="20">
        <v>0</v>
      </c>
      <c r="J68" s="449">
        <v>0</v>
      </c>
      <c r="K68" s="449">
        <v>0</v>
      </c>
      <c r="L68" s="449">
        <v>0</v>
      </c>
      <c r="M68" s="449">
        <v>0</v>
      </c>
      <c r="N68" s="449">
        <v>0</v>
      </c>
      <c r="O68" s="449">
        <v>0</v>
      </c>
      <c r="P68" s="449">
        <v>0</v>
      </c>
      <c r="Q68" s="449">
        <v>0</v>
      </c>
      <c r="R68" s="449">
        <v>1</v>
      </c>
      <c r="S68" s="449">
        <v>0</v>
      </c>
      <c r="T68" s="449">
        <v>1</v>
      </c>
      <c r="U68" s="449">
        <v>0</v>
      </c>
      <c r="V68" s="449">
        <v>0</v>
      </c>
      <c r="W68" s="449">
        <v>0</v>
      </c>
      <c r="X68" s="449">
        <v>0</v>
      </c>
      <c r="Y68" s="449"/>
    </row>
    <row r="69" spans="1:25" s="89" customFormat="1" ht="12.75">
      <c r="A69" s="305" t="s">
        <v>95</v>
      </c>
      <c r="B69" s="94"/>
      <c r="C69" s="37"/>
      <c r="D69" s="37"/>
      <c r="E69" s="37"/>
      <c r="F69" s="37"/>
      <c r="G69" s="37"/>
      <c r="H69" s="37"/>
      <c r="I69" s="37"/>
      <c r="J69" s="37"/>
      <c r="K69" s="37"/>
      <c r="L69" s="37"/>
      <c r="M69" s="37"/>
      <c r="N69" s="37"/>
      <c r="O69" s="37"/>
      <c r="P69" s="37"/>
      <c r="Q69" s="37"/>
      <c r="R69" s="37"/>
      <c r="S69" s="37"/>
      <c r="T69" s="37"/>
      <c r="U69" s="37"/>
      <c r="V69" s="37"/>
      <c r="W69" s="37"/>
      <c r="X69" s="37"/>
      <c r="Y69" s="37"/>
    </row>
    <row r="70" spans="1:2" s="89" customFormat="1" ht="10.5" customHeight="1">
      <c r="A70" s="301"/>
      <c r="B70" s="88"/>
    </row>
  </sheetData>
  <sheetProtection/>
  <mergeCells count="22">
    <mergeCell ref="A57:A59"/>
    <mergeCell ref="A60:A62"/>
    <mergeCell ref="A63:A65"/>
    <mergeCell ref="A66:A68"/>
    <mergeCell ref="A39:A41"/>
    <mergeCell ref="A42:A44"/>
    <mergeCell ref="A45:A47"/>
    <mergeCell ref="A48:A50"/>
    <mergeCell ref="A51:A53"/>
    <mergeCell ref="A54:A56"/>
    <mergeCell ref="A21:A23"/>
    <mergeCell ref="A24:A26"/>
    <mergeCell ref="A27:A29"/>
    <mergeCell ref="A30:A32"/>
    <mergeCell ref="A33:A35"/>
    <mergeCell ref="A36:A38"/>
    <mergeCell ref="A3:A5"/>
    <mergeCell ref="A6:A8"/>
    <mergeCell ref="A9:A11"/>
    <mergeCell ref="A12:A14"/>
    <mergeCell ref="A15:A17"/>
    <mergeCell ref="A18:A20"/>
  </mergeCells>
  <printOptions/>
  <pageMargins left="0.3937007874015748" right="0.3937007874015748" top="0.5905511811023623" bottom="0.3937007874015748" header="0.31496062992125984" footer="0.31496062992125984"/>
  <pageSetup fitToHeight="1" fitToWidth="1" horizontalDpi="600" verticalDpi="600" orientation="landscape" paperSize="9" scale="62" r:id="rId1"/>
</worksheet>
</file>

<file path=xl/worksheets/sheet17.xml><?xml version="1.0" encoding="utf-8"?>
<worksheet xmlns="http://schemas.openxmlformats.org/spreadsheetml/2006/main" xmlns:r="http://schemas.openxmlformats.org/officeDocument/2006/relationships">
  <sheetPr>
    <pageSetUpPr fitToPage="1"/>
  </sheetPr>
  <dimension ref="A1:Z70"/>
  <sheetViews>
    <sheetView zoomScale="90" zoomScaleNormal="90" zoomScalePageLayoutView="0" workbookViewId="0" topLeftCell="A1">
      <pane xSplit="2" ySplit="2" topLeftCell="K62" activePane="bottomRight" state="frozen"/>
      <selection pane="topLeft" activeCell="A1" sqref="A1"/>
      <selection pane="topRight" activeCell="A1" sqref="A1"/>
      <selection pane="bottomLeft" activeCell="A1" sqref="A1"/>
      <selection pane="bottomRight" activeCell="Z12" sqref="Z12:Z68"/>
    </sheetView>
  </sheetViews>
  <sheetFormatPr defaultColWidth="9.00390625" defaultRowHeight="15"/>
  <cols>
    <col min="1" max="1" width="8.140625" style="310" customWidth="1"/>
    <col min="2" max="2" width="5.421875" style="310" bestFit="1" customWidth="1"/>
    <col min="3" max="24" width="8.57421875" style="310" customWidth="1"/>
    <col min="25" max="25" width="7.57421875" style="97" customWidth="1"/>
    <col min="26" max="16384" width="9.00390625" style="310" customWidth="1"/>
  </cols>
  <sheetData>
    <row r="1" spans="1:25" ht="12.75">
      <c r="A1" s="307" t="s">
        <v>281</v>
      </c>
      <c r="B1" s="308"/>
      <c r="C1" s="308"/>
      <c r="D1" s="308"/>
      <c r="E1" s="308"/>
      <c r="F1" s="308"/>
      <c r="G1" s="308"/>
      <c r="H1" s="309"/>
      <c r="I1" s="308"/>
      <c r="J1" s="308"/>
      <c r="K1" s="308"/>
      <c r="L1" s="308"/>
      <c r="M1" s="308"/>
      <c r="N1" s="308"/>
      <c r="O1" s="308"/>
      <c r="P1" s="308"/>
      <c r="Q1" s="308"/>
      <c r="R1" s="308"/>
      <c r="S1" s="308"/>
      <c r="T1" s="308"/>
      <c r="U1" s="308"/>
      <c r="V1" s="308"/>
      <c r="W1" s="308"/>
      <c r="Y1" s="30" t="s">
        <v>328</v>
      </c>
    </row>
    <row r="2" spans="1:25" ht="12.75">
      <c r="A2" s="311"/>
      <c r="B2" s="311"/>
      <c r="C2" s="312" t="s">
        <v>2</v>
      </c>
      <c r="D2" s="312" t="s">
        <v>301</v>
      </c>
      <c r="E2" s="312" t="s">
        <v>302</v>
      </c>
      <c r="F2" s="312" t="s">
        <v>303</v>
      </c>
      <c r="G2" s="312" t="s">
        <v>304</v>
      </c>
      <c r="H2" s="312" t="s">
        <v>305</v>
      </c>
      <c r="I2" s="311" t="s">
        <v>306</v>
      </c>
      <c r="J2" s="311" t="s">
        <v>307</v>
      </c>
      <c r="K2" s="311" t="s">
        <v>308</v>
      </c>
      <c r="L2" s="311" t="s">
        <v>309</v>
      </c>
      <c r="M2" s="311" t="s">
        <v>310</v>
      </c>
      <c r="N2" s="311" t="s">
        <v>311</v>
      </c>
      <c r="O2" s="311" t="s">
        <v>312</v>
      </c>
      <c r="P2" s="311" t="s">
        <v>313</v>
      </c>
      <c r="Q2" s="311" t="s">
        <v>314</v>
      </c>
      <c r="R2" s="311" t="s">
        <v>315</v>
      </c>
      <c r="S2" s="311" t="s">
        <v>316</v>
      </c>
      <c r="T2" s="311" t="s">
        <v>317</v>
      </c>
      <c r="U2" s="311" t="s">
        <v>318</v>
      </c>
      <c r="V2" s="311" t="s">
        <v>319</v>
      </c>
      <c r="W2" s="311" t="s">
        <v>320</v>
      </c>
      <c r="X2" s="311" t="s">
        <v>48</v>
      </c>
      <c r="Y2" s="122" t="s">
        <v>113</v>
      </c>
    </row>
    <row r="3" spans="1:25" ht="12.75">
      <c r="A3" s="557" t="s">
        <v>199</v>
      </c>
      <c r="B3" s="326" t="s">
        <v>2</v>
      </c>
      <c r="C3" s="327">
        <v>62296</v>
      </c>
      <c r="D3" s="328">
        <v>1</v>
      </c>
      <c r="E3" s="328" t="s">
        <v>9</v>
      </c>
      <c r="F3" s="328" t="s">
        <v>9</v>
      </c>
      <c r="G3" s="328">
        <v>1</v>
      </c>
      <c r="H3" s="328">
        <v>4</v>
      </c>
      <c r="I3" s="328">
        <v>2</v>
      </c>
      <c r="J3" s="328">
        <v>8</v>
      </c>
      <c r="K3" s="328">
        <v>25</v>
      </c>
      <c r="L3" s="328">
        <v>43</v>
      </c>
      <c r="M3" s="328">
        <v>78</v>
      </c>
      <c r="N3" s="328">
        <v>143</v>
      </c>
      <c r="O3" s="328">
        <v>288</v>
      </c>
      <c r="P3" s="328">
        <v>713</v>
      </c>
      <c r="Q3" s="328">
        <v>2045</v>
      </c>
      <c r="R3" s="328">
        <v>3316</v>
      </c>
      <c r="S3" s="328">
        <v>6411</v>
      </c>
      <c r="T3" s="328">
        <v>11503</v>
      </c>
      <c r="U3" s="328">
        <v>15579</v>
      </c>
      <c r="V3" s="328">
        <v>13959</v>
      </c>
      <c r="W3" s="328">
        <v>6599</v>
      </c>
      <c r="X3" s="328">
        <v>1566</v>
      </c>
      <c r="Y3" s="329">
        <v>12</v>
      </c>
    </row>
    <row r="4" spans="1:25" ht="12.75">
      <c r="A4" s="558"/>
      <c r="B4" s="330" t="s">
        <v>45</v>
      </c>
      <c r="C4" s="331">
        <v>29388</v>
      </c>
      <c r="D4" s="332">
        <v>1</v>
      </c>
      <c r="E4" s="332" t="s">
        <v>9</v>
      </c>
      <c r="F4" s="332" t="s">
        <v>9</v>
      </c>
      <c r="G4" s="332">
        <v>1</v>
      </c>
      <c r="H4" s="332" t="s">
        <v>9</v>
      </c>
      <c r="I4" s="332">
        <v>1</v>
      </c>
      <c r="J4" s="332">
        <v>4</v>
      </c>
      <c r="K4" s="332">
        <v>13</v>
      </c>
      <c r="L4" s="332">
        <v>28</v>
      </c>
      <c r="M4" s="332">
        <v>53</v>
      </c>
      <c r="N4" s="332">
        <v>118</v>
      </c>
      <c r="O4" s="332">
        <v>213</v>
      </c>
      <c r="P4" s="332">
        <v>551</v>
      </c>
      <c r="Q4" s="332">
        <v>1614</v>
      </c>
      <c r="R4" s="332">
        <v>2532</v>
      </c>
      <c r="S4" s="332">
        <v>4520</v>
      </c>
      <c r="T4" s="332">
        <v>6959</v>
      </c>
      <c r="U4" s="332">
        <v>7197</v>
      </c>
      <c r="V4" s="332">
        <v>4171</v>
      </c>
      <c r="W4" s="332">
        <v>1217</v>
      </c>
      <c r="X4" s="332">
        <v>186</v>
      </c>
      <c r="Y4" s="331">
        <v>9</v>
      </c>
    </row>
    <row r="5" spans="1:25" ht="12.75">
      <c r="A5" s="559"/>
      <c r="B5" s="333" t="s">
        <v>46</v>
      </c>
      <c r="C5" s="334">
        <v>32908</v>
      </c>
      <c r="D5" s="335" t="s">
        <v>9</v>
      </c>
      <c r="E5" s="335" t="s">
        <v>9</v>
      </c>
      <c r="F5" s="335" t="s">
        <v>9</v>
      </c>
      <c r="G5" s="335" t="s">
        <v>9</v>
      </c>
      <c r="H5" s="335">
        <v>4</v>
      </c>
      <c r="I5" s="335">
        <v>1</v>
      </c>
      <c r="J5" s="335">
        <v>4</v>
      </c>
      <c r="K5" s="335">
        <v>12</v>
      </c>
      <c r="L5" s="335">
        <v>15</v>
      </c>
      <c r="M5" s="335">
        <v>25</v>
      </c>
      <c r="N5" s="335">
        <v>25</v>
      </c>
      <c r="O5" s="335">
        <v>75</v>
      </c>
      <c r="P5" s="335">
        <v>162</v>
      </c>
      <c r="Q5" s="335">
        <v>431</v>
      </c>
      <c r="R5" s="335">
        <v>784</v>
      </c>
      <c r="S5" s="335">
        <v>1891</v>
      </c>
      <c r="T5" s="335">
        <v>4544</v>
      </c>
      <c r="U5" s="335">
        <v>8382</v>
      </c>
      <c r="V5" s="335">
        <v>9788</v>
      </c>
      <c r="W5" s="335">
        <v>5382</v>
      </c>
      <c r="X5" s="335">
        <v>1380</v>
      </c>
      <c r="Y5" s="334">
        <v>3</v>
      </c>
    </row>
    <row r="6" spans="1:25" ht="12.75">
      <c r="A6" s="560" t="s">
        <v>7</v>
      </c>
      <c r="B6" s="317" t="s">
        <v>2</v>
      </c>
      <c r="C6" s="105">
        <v>2766</v>
      </c>
      <c r="D6" s="318" t="s">
        <v>9</v>
      </c>
      <c r="E6" s="318" t="s">
        <v>9</v>
      </c>
      <c r="F6" s="318" t="s">
        <v>9</v>
      </c>
      <c r="G6" s="318" t="s">
        <v>9</v>
      </c>
      <c r="H6" s="318" t="s">
        <v>9</v>
      </c>
      <c r="I6" s="318" t="s">
        <v>9</v>
      </c>
      <c r="J6" s="318" t="s">
        <v>9</v>
      </c>
      <c r="K6" s="318">
        <v>3</v>
      </c>
      <c r="L6" s="318">
        <v>1</v>
      </c>
      <c r="M6" s="318">
        <v>5</v>
      </c>
      <c r="N6" s="318">
        <v>16</v>
      </c>
      <c r="O6" s="318">
        <v>10</v>
      </c>
      <c r="P6" s="318">
        <v>35</v>
      </c>
      <c r="Q6" s="318">
        <v>89</v>
      </c>
      <c r="R6" s="318">
        <v>151</v>
      </c>
      <c r="S6" s="318">
        <v>266</v>
      </c>
      <c r="T6" s="318">
        <v>498</v>
      </c>
      <c r="U6" s="318">
        <v>693</v>
      </c>
      <c r="V6" s="318">
        <v>622</v>
      </c>
      <c r="W6" s="318">
        <v>308</v>
      </c>
      <c r="X6" s="318">
        <v>69</v>
      </c>
      <c r="Y6" s="105" t="s">
        <v>9</v>
      </c>
    </row>
    <row r="7" spans="1:25" ht="12.75">
      <c r="A7" s="561"/>
      <c r="B7" s="320" t="s">
        <v>45</v>
      </c>
      <c r="C7" s="321">
        <v>1326</v>
      </c>
      <c r="D7" s="322" t="s">
        <v>9</v>
      </c>
      <c r="E7" s="322" t="s">
        <v>9</v>
      </c>
      <c r="F7" s="322" t="s">
        <v>9</v>
      </c>
      <c r="G7" s="322" t="s">
        <v>9</v>
      </c>
      <c r="H7" s="322" t="s">
        <v>9</v>
      </c>
      <c r="I7" s="322" t="s">
        <v>9</v>
      </c>
      <c r="J7" s="322" t="s">
        <v>9</v>
      </c>
      <c r="K7" s="322">
        <v>2</v>
      </c>
      <c r="L7" s="322">
        <v>1</v>
      </c>
      <c r="M7" s="322">
        <v>5</v>
      </c>
      <c r="N7" s="322">
        <v>12</v>
      </c>
      <c r="O7" s="322">
        <v>6</v>
      </c>
      <c r="P7" s="322">
        <v>28</v>
      </c>
      <c r="Q7" s="322">
        <v>65</v>
      </c>
      <c r="R7" s="322">
        <v>112</v>
      </c>
      <c r="S7" s="322">
        <v>179</v>
      </c>
      <c r="T7" s="322">
        <v>306</v>
      </c>
      <c r="U7" s="322">
        <v>340</v>
      </c>
      <c r="V7" s="322">
        <v>188</v>
      </c>
      <c r="W7" s="322">
        <v>72</v>
      </c>
      <c r="X7" s="322">
        <v>10</v>
      </c>
      <c r="Y7" s="321" t="s">
        <v>9</v>
      </c>
    </row>
    <row r="8" spans="1:25" ht="12.75">
      <c r="A8" s="562"/>
      <c r="B8" s="323" t="s">
        <v>46</v>
      </c>
      <c r="C8" s="324">
        <v>1440</v>
      </c>
      <c r="D8" s="325" t="s">
        <v>9</v>
      </c>
      <c r="E8" s="325" t="s">
        <v>9</v>
      </c>
      <c r="F8" s="325" t="s">
        <v>9</v>
      </c>
      <c r="G8" s="325" t="s">
        <v>9</v>
      </c>
      <c r="H8" s="325" t="s">
        <v>9</v>
      </c>
      <c r="I8" s="325" t="s">
        <v>9</v>
      </c>
      <c r="J8" s="325" t="s">
        <v>9</v>
      </c>
      <c r="K8" s="325">
        <v>1</v>
      </c>
      <c r="L8" s="325" t="s">
        <v>9</v>
      </c>
      <c r="M8" s="325" t="s">
        <v>9</v>
      </c>
      <c r="N8" s="325">
        <v>4</v>
      </c>
      <c r="O8" s="325">
        <v>4</v>
      </c>
      <c r="P8" s="325">
        <v>7</v>
      </c>
      <c r="Q8" s="325">
        <v>24</v>
      </c>
      <c r="R8" s="325">
        <v>39</v>
      </c>
      <c r="S8" s="325">
        <v>87</v>
      </c>
      <c r="T8" s="325">
        <v>192</v>
      </c>
      <c r="U8" s="325">
        <v>353</v>
      </c>
      <c r="V8" s="325">
        <v>434</v>
      </c>
      <c r="W8" s="325">
        <v>236</v>
      </c>
      <c r="X8" s="325">
        <v>59</v>
      </c>
      <c r="Y8" s="324" t="s">
        <v>9</v>
      </c>
    </row>
    <row r="9" spans="1:25" ht="12.75">
      <c r="A9" s="526" t="s">
        <v>150</v>
      </c>
      <c r="B9" s="273" t="s">
        <v>2</v>
      </c>
      <c r="C9" s="28">
        <f>IF(SUM(C10:C11)=0,"-",SUM(C10:C11))</f>
        <v>166</v>
      </c>
      <c r="D9" s="270" t="str">
        <f>IF(SUM(D10:D11)=0,"-",SUM(D10:D11))</f>
        <v>-</v>
      </c>
      <c r="E9" s="270" t="str">
        <f aca="true" t="shared" si="0" ref="E9:X9">IF(SUM(E10:E11)=0,"-",SUM(E10:E11))</f>
        <v>-</v>
      </c>
      <c r="F9" s="270" t="str">
        <f t="shared" si="0"/>
        <v>-</v>
      </c>
      <c r="G9" s="270" t="str">
        <f t="shared" si="0"/>
        <v>-</v>
      </c>
      <c r="H9" s="270" t="str">
        <f t="shared" si="0"/>
        <v>-</v>
      </c>
      <c r="I9" s="270" t="str">
        <f t="shared" si="0"/>
        <v>-</v>
      </c>
      <c r="J9" s="270" t="str">
        <f t="shared" si="0"/>
        <v>-</v>
      </c>
      <c r="K9" s="270" t="str">
        <f t="shared" si="0"/>
        <v>-</v>
      </c>
      <c r="L9" s="270" t="str">
        <f t="shared" si="0"/>
        <v>-</v>
      </c>
      <c r="M9" s="270">
        <f t="shared" si="0"/>
        <v>1</v>
      </c>
      <c r="N9" s="270" t="str">
        <f t="shared" si="0"/>
        <v>-</v>
      </c>
      <c r="O9" s="270" t="str">
        <f t="shared" si="0"/>
        <v>-</v>
      </c>
      <c r="P9" s="270">
        <f t="shared" si="0"/>
        <v>3</v>
      </c>
      <c r="Q9" s="270" t="str">
        <f t="shared" si="0"/>
        <v>-</v>
      </c>
      <c r="R9" s="270">
        <f t="shared" si="0"/>
        <v>10</v>
      </c>
      <c r="S9" s="270">
        <f t="shared" si="0"/>
        <v>9</v>
      </c>
      <c r="T9" s="270">
        <f t="shared" si="0"/>
        <v>33</v>
      </c>
      <c r="U9" s="270">
        <f t="shared" si="0"/>
        <v>47</v>
      </c>
      <c r="V9" s="270">
        <f t="shared" si="0"/>
        <v>31</v>
      </c>
      <c r="W9" s="270">
        <f t="shared" si="0"/>
        <v>29</v>
      </c>
      <c r="X9" s="270">
        <f t="shared" si="0"/>
        <v>3</v>
      </c>
      <c r="Y9" s="28" t="s">
        <v>9</v>
      </c>
    </row>
    <row r="10" spans="1:25" ht="12.75">
      <c r="A10" s="527"/>
      <c r="B10" s="273" t="s">
        <v>45</v>
      </c>
      <c r="C10" s="270">
        <v>83</v>
      </c>
      <c r="D10" s="270" t="str">
        <f>IF(SUM(D13,D16,D19,D22,D25,D28,D31,D34,D37,D40,D43,D46,D49,D52,D55,D58,D61,D64,D67)=0,"-",SUM(D13,D16,D19,D22,D25,D28,D31,D34,D37,D40,D43,D46,D49,D52,D55,D58,D61,D64,D67))</f>
        <v>-</v>
      </c>
      <c r="E10" s="270" t="str">
        <f aca="true" t="shared" si="1" ref="E10:X11">IF(SUM(E13,E16,E19,E22,E25,E28,E31,E34,E37,E40,E43,E46,E49,E52,E55,E58,E61,E64,E67)=0,"-",SUM(E13,E16,E19,E22,E25,E28,E31,E34,E37,E40,E43,E46,E49,E52,E55,E58,E61,E64,E67))</f>
        <v>-</v>
      </c>
      <c r="F10" s="270" t="str">
        <f t="shared" si="1"/>
        <v>-</v>
      </c>
      <c r="G10" s="270" t="str">
        <f t="shared" si="1"/>
        <v>-</v>
      </c>
      <c r="H10" s="270" t="str">
        <f t="shared" si="1"/>
        <v>-</v>
      </c>
      <c r="I10" s="270" t="str">
        <f t="shared" si="1"/>
        <v>-</v>
      </c>
      <c r="J10" s="270" t="str">
        <f t="shared" si="1"/>
        <v>-</v>
      </c>
      <c r="K10" s="270" t="str">
        <f t="shared" si="1"/>
        <v>-</v>
      </c>
      <c r="L10" s="270" t="str">
        <f t="shared" si="1"/>
        <v>-</v>
      </c>
      <c r="M10" s="270">
        <f t="shared" si="1"/>
        <v>1</v>
      </c>
      <c r="N10" s="270" t="str">
        <f t="shared" si="1"/>
        <v>-</v>
      </c>
      <c r="O10" s="270" t="str">
        <f t="shared" si="1"/>
        <v>-</v>
      </c>
      <c r="P10" s="270">
        <f t="shared" si="1"/>
        <v>3</v>
      </c>
      <c r="Q10" s="270" t="str">
        <f t="shared" si="1"/>
        <v>-</v>
      </c>
      <c r="R10" s="270">
        <f t="shared" si="1"/>
        <v>9</v>
      </c>
      <c r="S10" s="270">
        <f t="shared" si="1"/>
        <v>7</v>
      </c>
      <c r="T10" s="270">
        <f t="shared" si="1"/>
        <v>21</v>
      </c>
      <c r="U10" s="270">
        <f t="shared" si="1"/>
        <v>26</v>
      </c>
      <c r="V10" s="270">
        <f t="shared" si="1"/>
        <v>6</v>
      </c>
      <c r="W10" s="270">
        <f t="shared" si="1"/>
        <v>10</v>
      </c>
      <c r="X10" s="270" t="str">
        <f t="shared" si="1"/>
        <v>-</v>
      </c>
      <c r="Y10" s="270" t="s">
        <v>9</v>
      </c>
    </row>
    <row r="11" spans="1:25" ht="12.75">
      <c r="A11" s="528"/>
      <c r="B11" s="275" t="s">
        <v>46</v>
      </c>
      <c r="C11" s="272">
        <v>83</v>
      </c>
      <c r="D11" s="272" t="str">
        <f>IF(SUM(D14,D17,D20,D23,D26,D29,D32,D35,D38,D41,D44,D47,D50,D53,D56,D59,D62,D65,D68)=0,"-",SUM(D14,D17,D20,D23,D26,D29,D32,D35,D38,D41,D44,D47,D50,D53,D56,D59,D62,D65,D68))</f>
        <v>-</v>
      </c>
      <c r="E11" s="272" t="str">
        <f t="shared" si="1"/>
        <v>-</v>
      </c>
      <c r="F11" s="272" t="str">
        <f t="shared" si="1"/>
        <v>-</v>
      </c>
      <c r="G11" s="272" t="str">
        <f t="shared" si="1"/>
        <v>-</v>
      </c>
      <c r="H11" s="272" t="str">
        <f t="shared" si="1"/>
        <v>-</v>
      </c>
      <c r="I11" s="272" t="str">
        <f t="shared" si="1"/>
        <v>-</v>
      </c>
      <c r="J11" s="272" t="str">
        <f t="shared" si="1"/>
        <v>-</v>
      </c>
      <c r="K11" s="272" t="str">
        <f t="shared" si="1"/>
        <v>-</v>
      </c>
      <c r="L11" s="272" t="str">
        <f t="shared" si="1"/>
        <v>-</v>
      </c>
      <c r="M11" s="272" t="str">
        <f t="shared" si="1"/>
        <v>-</v>
      </c>
      <c r="N11" s="272" t="str">
        <f t="shared" si="1"/>
        <v>-</v>
      </c>
      <c r="O11" s="272" t="str">
        <f t="shared" si="1"/>
        <v>-</v>
      </c>
      <c r="P11" s="272" t="str">
        <f t="shared" si="1"/>
        <v>-</v>
      </c>
      <c r="Q11" s="272" t="str">
        <f t="shared" si="1"/>
        <v>-</v>
      </c>
      <c r="R11" s="272">
        <f t="shared" si="1"/>
        <v>1</v>
      </c>
      <c r="S11" s="272">
        <f t="shared" si="1"/>
        <v>2</v>
      </c>
      <c r="T11" s="272">
        <f t="shared" si="1"/>
        <v>12</v>
      </c>
      <c r="U11" s="272">
        <f t="shared" si="1"/>
        <v>21</v>
      </c>
      <c r="V11" s="272">
        <f t="shared" si="1"/>
        <v>25</v>
      </c>
      <c r="W11" s="272">
        <f t="shared" si="1"/>
        <v>19</v>
      </c>
      <c r="X11" s="272">
        <f t="shared" si="1"/>
        <v>3</v>
      </c>
      <c r="Y11" s="272" t="s">
        <v>9</v>
      </c>
    </row>
    <row r="12" spans="1:26" ht="12.75">
      <c r="A12" s="612" t="s">
        <v>76</v>
      </c>
      <c r="B12" s="313" t="s">
        <v>2</v>
      </c>
      <c r="C12" s="51">
        <v>70</v>
      </c>
      <c r="D12" s="451">
        <v>0</v>
      </c>
      <c r="E12" s="451">
        <v>0</v>
      </c>
      <c r="F12" s="451">
        <v>0</v>
      </c>
      <c r="G12" s="451">
        <v>0</v>
      </c>
      <c r="H12" s="451">
        <v>0</v>
      </c>
      <c r="I12" s="451">
        <v>0</v>
      </c>
      <c r="J12" s="451">
        <v>0</v>
      </c>
      <c r="K12" s="451">
        <v>0</v>
      </c>
      <c r="L12" s="451">
        <v>0</v>
      </c>
      <c r="M12" s="451">
        <v>1</v>
      </c>
      <c r="N12" s="451">
        <v>0</v>
      </c>
      <c r="O12" s="451">
        <v>0</v>
      </c>
      <c r="P12" s="451">
        <v>0</v>
      </c>
      <c r="Q12" s="451">
        <v>0</v>
      </c>
      <c r="R12" s="451">
        <v>4</v>
      </c>
      <c r="S12" s="451">
        <v>7</v>
      </c>
      <c r="T12" s="451">
        <v>16</v>
      </c>
      <c r="U12" s="451">
        <v>19</v>
      </c>
      <c r="V12" s="451">
        <v>14</v>
      </c>
      <c r="W12" s="451">
        <v>7</v>
      </c>
      <c r="X12" s="451">
        <v>2</v>
      </c>
      <c r="Y12" s="455"/>
      <c r="Z12" s="446"/>
    </row>
    <row r="13" spans="1:26" ht="12.75">
      <c r="A13" s="613"/>
      <c r="B13" s="313" t="s">
        <v>45</v>
      </c>
      <c r="C13" s="51">
        <v>37</v>
      </c>
      <c r="D13" s="451">
        <v>0</v>
      </c>
      <c r="E13" s="451">
        <v>0</v>
      </c>
      <c r="F13" s="451">
        <v>0</v>
      </c>
      <c r="G13" s="451">
        <v>0</v>
      </c>
      <c r="H13" s="451">
        <v>0</v>
      </c>
      <c r="I13" s="451">
        <v>0</v>
      </c>
      <c r="J13" s="451">
        <v>0</v>
      </c>
      <c r="K13" s="451">
        <v>0</v>
      </c>
      <c r="L13" s="451">
        <v>0</v>
      </c>
      <c r="M13" s="451">
        <v>1</v>
      </c>
      <c r="N13" s="451">
        <v>0</v>
      </c>
      <c r="O13" s="451">
        <v>0</v>
      </c>
      <c r="P13" s="451">
        <v>0</v>
      </c>
      <c r="Q13" s="451">
        <v>0</v>
      </c>
      <c r="R13" s="451">
        <v>4</v>
      </c>
      <c r="S13" s="451">
        <v>5</v>
      </c>
      <c r="T13" s="451">
        <v>12</v>
      </c>
      <c r="U13" s="451">
        <v>9</v>
      </c>
      <c r="V13" s="451">
        <v>5</v>
      </c>
      <c r="W13" s="451">
        <v>1</v>
      </c>
      <c r="X13" s="451">
        <v>0</v>
      </c>
      <c r="Y13" s="448"/>
      <c r="Z13" s="446"/>
    </row>
    <row r="14" spans="1:26" ht="12.75">
      <c r="A14" s="614"/>
      <c r="B14" s="314" t="s">
        <v>46</v>
      </c>
      <c r="C14" s="52">
        <v>33</v>
      </c>
      <c r="D14" s="452">
        <v>0</v>
      </c>
      <c r="E14" s="452">
        <v>0</v>
      </c>
      <c r="F14" s="452">
        <v>0</v>
      </c>
      <c r="G14" s="452">
        <v>0</v>
      </c>
      <c r="H14" s="452">
        <v>0</v>
      </c>
      <c r="I14" s="452">
        <v>0</v>
      </c>
      <c r="J14" s="452">
        <v>0</v>
      </c>
      <c r="K14" s="452">
        <v>0</v>
      </c>
      <c r="L14" s="452">
        <v>0</v>
      </c>
      <c r="M14" s="452">
        <v>0</v>
      </c>
      <c r="N14" s="452">
        <v>0</v>
      </c>
      <c r="O14" s="452">
        <v>0</v>
      </c>
      <c r="P14" s="452">
        <v>0</v>
      </c>
      <c r="Q14" s="452">
        <v>0</v>
      </c>
      <c r="R14" s="452">
        <v>0</v>
      </c>
      <c r="S14" s="452">
        <v>2</v>
      </c>
      <c r="T14" s="452">
        <v>4</v>
      </c>
      <c r="U14" s="452">
        <v>10</v>
      </c>
      <c r="V14" s="452">
        <v>9</v>
      </c>
      <c r="W14" s="452">
        <v>6</v>
      </c>
      <c r="X14" s="452">
        <v>2</v>
      </c>
      <c r="Y14" s="449"/>
      <c r="Z14" s="446"/>
    </row>
    <row r="15" spans="1:26" ht="12.75">
      <c r="A15" s="612" t="s">
        <v>77</v>
      </c>
      <c r="B15" s="313" t="s">
        <v>2</v>
      </c>
      <c r="C15" s="51">
        <v>17</v>
      </c>
      <c r="D15" s="451">
        <v>0</v>
      </c>
      <c r="E15" s="451">
        <v>0</v>
      </c>
      <c r="F15" s="451">
        <v>0</v>
      </c>
      <c r="G15" s="451">
        <v>0</v>
      </c>
      <c r="H15" s="451">
        <v>0</v>
      </c>
      <c r="I15" s="451">
        <v>0</v>
      </c>
      <c r="J15" s="451">
        <v>0</v>
      </c>
      <c r="K15" s="451">
        <v>0</v>
      </c>
      <c r="L15" s="451">
        <v>0</v>
      </c>
      <c r="M15" s="451">
        <v>0</v>
      </c>
      <c r="N15" s="451">
        <v>0</v>
      </c>
      <c r="O15" s="451">
        <v>0</v>
      </c>
      <c r="P15" s="451">
        <v>1</v>
      </c>
      <c r="Q15" s="451">
        <v>0</v>
      </c>
      <c r="R15" s="451">
        <v>1</v>
      </c>
      <c r="S15" s="451">
        <v>1</v>
      </c>
      <c r="T15" s="451">
        <v>2</v>
      </c>
      <c r="U15" s="451">
        <v>6</v>
      </c>
      <c r="V15" s="451">
        <v>2</v>
      </c>
      <c r="W15" s="451">
        <v>4</v>
      </c>
      <c r="X15" s="451">
        <v>0</v>
      </c>
      <c r="Y15" s="455"/>
      <c r="Z15" s="446"/>
    </row>
    <row r="16" spans="1:26" ht="12.75">
      <c r="A16" s="613"/>
      <c r="B16" s="313" t="s">
        <v>45</v>
      </c>
      <c r="C16" s="51">
        <v>11</v>
      </c>
      <c r="D16" s="451">
        <v>0</v>
      </c>
      <c r="E16" s="451">
        <v>0</v>
      </c>
      <c r="F16" s="451">
        <v>0</v>
      </c>
      <c r="G16" s="451">
        <v>0</v>
      </c>
      <c r="H16" s="451">
        <v>0</v>
      </c>
      <c r="I16" s="451">
        <v>0</v>
      </c>
      <c r="J16" s="451">
        <v>0</v>
      </c>
      <c r="K16" s="451">
        <v>0</v>
      </c>
      <c r="L16" s="451">
        <v>0</v>
      </c>
      <c r="M16" s="451">
        <v>0</v>
      </c>
      <c r="N16" s="451">
        <v>0</v>
      </c>
      <c r="O16" s="451">
        <v>0</v>
      </c>
      <c r="P16" s="451">
        <v>1</v>
      </c>
      <c r="Q16" s="451">
        <v>0</v>
      </c>
      <c r="R16" s="451">
        <v>1</v>
      </c>
      <c r="S16" s="451">
        <v>1</v>
      </c>
      <c r="T16" s="451">
        <v>1</v>
      </c>
      <c r="U16" s="451">
        <v>5</v>
      </c>
      <c r="V16" s="451">
        <v>0</v>
      </c>
      <c r="W16" s="451">
        <v>2</v>
      </c>
      <c r="X16" s="451">
        <v>0</v>
      </c>
      <c r="Y16" s="448"/>
      <c r="Z16" s="446"/>
    </row>
    <row r="17" spans="1:26" ht="12.75">
      <c r="A17" s="614"/>
      <c r="B17" s="314" t="s">
        <v>46</v>
      </c>
      <c r="C17" s="52">
        <v>6</v>
      </c>
      <c r="D17" s="452">
        <v>0</v>
      </c>
      <c r="E17" s="452">
        <v>0</v>
      </c>
      <c r="F17" s="452">
        <v>0</v>
      </c>
      <c r="G17" s="452">
        <v>0</v>
      </c>
      <c r="H17" s="452">
        <v>0</v>
      </c>
      <c r="I17" s="452">
        <v>0</v>
      </c>
      <c r="J17" s="452">
        <v>0</v>
      </c>
      <c r="K17" s="452">
        <v>0</v>
      </c>
      <c r="L17" s="452">
        <v>0</v>
      </c>
      <c r="M17" s="452">
        <v>0</v>
      </c>
      <c r="N17" s="452">
        <v>0</v>
      </c>
      <c r="O17" s="452">
        <v>0</v>
      </c>
      <c r="P17" s="452">
        <v>0</v>
      </c>
      <c r="Q17" s="452">
        <v>0</v>
      </c>
      <c r="R17" s="452">
        <v>0</v>
      </c>
      <c r="S17" s="452">
        <v>0</v>
      </c>
      <c r="T17" s="452">
        <v>1</v>
      </c>
      <c r="U17" s="452">
        <v>1</v>
      </c>
      <c r="V17" s="452">
        <v>2</v>
      </c>
      <c r="W17" s="452">
        <v>2</v>
      </c>
      <c r="X17" s="452">
        <v>0</v>
      </c>
      <c r="Y17" s="449"/>
      <c r="Z17" s="446"/>
    </row>
    <row r="18" spans="1:26" ht="12.75">
      <c r="A18" s="612" t="s">
        <v>78</v>
      </c>
      <c r="B18" s="313" t="s">
        <v>2</v>
      </c>
      <c r="C18" s="51">
        <v>2</v>
      </c>
      <c r="D18" s="451">
        <v>0</v>
      </c>
      <c r="E18" s="451">
        <v>0</v>
      </c>
      <c r="F18" s="451">
        <v>0</v>
      </c>
      <c r="G18" s="451">
        <v>0</v>
      </c>
      <c r="H18" s="451">
        <v>0</v>
      </c>
      <c r="I18" s="451">
        <v>0</v>
      </c>
      <c r="J18" s="451">
        <v>0</v>
      </c>
      <c r="K18" s="451">
        <v>0</v>
      </c>
      <c r="L18" s="451">
        <v>0</v>
      </c>
      <c r="M18" s="451">
        <v>0</v>
      </c>
      <c r="N18" s="451">
        <v>0</v>
      </c>
      <c r="O18" s="451">
        <v>0</v>
      </c>
      <c r="P18" s="451">
        <v>0</v>
      </c>
      <c r="Q18" s="451">
        <v>0</v>
      </c>
      <c r="R18" s="451">
        <v>1</v>
      </c>
      <c r="S18" s="451">
        <v>0</v>
      </c>
      <c r="T18" s="451">
        <v>0</v>
      </c>
      <c r="U18" s="451">
        <v>0</v>
      </c>
      <c r="V18" s="451">
        <v>0</v>
      </c>
      <c r="W18" s="451">
        <v>1</v>
      </c>
      <c r="X18" s="451">
        <v>0</v>
      </c>
      <c r="Y18" s="455"/>
      <c r="Z18" s="446"/>
    </row>
    <row r="19" spans="1:26" ht="12.75">
      <c r="A19" s="613"/>
      <c r="B19" s="313" t="s">
        <v>45</v>
      </c>
      <c r="C19" s="51">
        <v>2</v>
      </c>
      <c r="D19" s="451">
        <v>0</v>
      </c>
      <c r="E19" s="451">
        <v>0</v>
      </c>
      <c r="F19" s="451">
        <v>0</v>
      </c>
      <c r="G19" s="451">
        <v>0</v>
      </c>
      <c r="H19" s="451">
        <v>0</v>
      </c>
      <c r="I19" s="451">
        <v>0</v>
      </c>
      <c r="J19" s="451">
        <v>0</v>
      </c>
      <c r="K19" s="451">
        <v>0</v>
      </c>
      <c r="L19" s="451">
        <v>0</v>
      </c>
      <c r="M19" s="451">
        <v>0</v>
      </c>
      <c r="N19" s="451">
        <v>0</v>
      </c>
      <c r="O19" s="451">
        <v>0</v>
      </c>
      <c r="P19" s="451">
        <v>0</v>
      </c>
      <c r="Q19" s="451">
        <v>0</v>
      </c>
      <c r="R19" s="451">
        <v>1</v>
      </c>
      <c r="S19" s="451">
        <v>0</v>
      </c>
      <c r="T19" s="451">
        <v>0</v>
      </c>
      <c r="U19" s="451">
        <v>0</v>
      </c>
      <c r="V19" s="451">
        <v>0</v>
      </c>
      <c r="W19" s="451">
        <v>1</v>
      </c>
      <c r="X19" s="451">
        <v>0</v>
      </c>
      <c r="Y19" s="448"/>
      <c r="Z19" s="446"/>
    </row>
    <row r="20" spans="1:26" ht="12.75">
      <c r="A20" s="614"/>
      <c r="B20" s="314" t="s">
        <v>46</v>
      </c>
      <c r="C20" s="52" t="s">
        <v>9</v>
      </c>
      <c r="D20" s="452">
        <v>0</v>
      </c>
      <c r="E20" s="452">
        <v>0</v>
      </c>
      <c r="F20" s="452">
        <v>0</v>
      </c>
      <c r="G20" s="452">
        <v>0</v>
      </c>
      <c r="H20" s="452">
        <v>0</v>
      </c>
      <c r="I20" s="452">
        <v>0</v>
      </c>
      <c r="J20" s="452">
        <v>0</v>
      </c>
      <c r="K20" s="452">
        <v>0</v>
      </c>
      <c r="L20" s="452">
        <v>0</v>
      </c>
      <c r="M20" s="452">
        <v>0</v>
      </c>
      <c r="N20" s="452">
        <v>0</v>
      </c>
      <c r="O20" s="452">
        <v>0</v>
      </c>
      <c r="P20" s="452">
        <v>0</v>
      </c>
      <c r="Q20" s="452">
        <v>0</v>
      </c>
      <c r="R20" s="452">
        <v>0</v>
      </c>
      <c r="S20" s="452">
        <v>0</v>
      </c>
      <c r="T20" s="452">
        <v>0</v>
      </c>
      <c r="U20" s="452">
        <v>0</v>
      </c>
      <c r="V20" s="452">
        <v>0</v>
      </c>
      <c r="W20" s="452">
        <v>0</v>
      </c>
      <c r="X20" s="452">
        <v>0</v>
      </c>
      <c r="Y20" s="449"/>
      <c r="Z20" s="446"/>
    </row>
    <row r="21" spans="1:26" ht="12.75">
      <c r="A21" s="612" t="s">
        <v>79</v>
      </c>
      <c r="B21" s="313" t="s">
        <v>2</v>
      </c>
      <c r="C21" s="51">
        <v>3</v>
      </c>
      <c r="D21" s="451">
        <v>0</v>
      </c>
      <c r="E21" s="451">
        <v>0</v>
      </c>
      <c r="F21" s="451">
        <v>0</v>
      </c>
      <c r="G21" s="451">
        <v>0</v>
      </c>
      <c r="H21" s="451">
        <v>0</v>
      </c>
      <c r="I21" s="451">
        <v>0</v>
      </c>
      <c r="J21" s="451">
        <v>0</v>
      </c>
      <c r="K21" s="451">
        <v>0</v>
      </c>
      <c r="L21" s="451">
        <v>0</v>
      </c>
      <c r="M21" s="451">
        <v>0</v>
      </c>
      <c r="N21" s="451">
        <v>0</v>
      </c>
      <c r="O21" s="451">
        <v>0</v>
      </c>
      <c r="P21" s="451">
        <v>0</v>
      </c>
      <c r="Q21" s="451">
        <v>0</v>
      </c>
      <c r="R21" s="451">
        <v>0</v>
      </c>
      <c r="S21" s="451">
        <v>0</v>
      </c>
      <c r="T21" s="451">
        <v>1</v>
      </c>
      <c r="U21" s="451">
        <v>1</v>
      </c>
      <c r="V21" s="451">
        <v>0</v>
      </c>
      <c r="W21" s="451">
        <v>1</v>
      </c>
      <c r="X21" s="451">
        <v>0</v>
      </c>
      <c r="Y21" s="455"/>
      <c r="Z21" s="446"/>
    </row>
    <row r="22" spans="1:26" ht="12.75">
      <c r="A22" s="613"/>
      <c r="B22" s="313" t="s">
        <v>45</v>
      </c>
      <c r="C22" s="51">
        <v>1</v>
      </c>
      <c r="D22" s="451">
        <v>0</v>
      </c>
      <c r="E22" s="451">
        <v>0</v>
      </c>
      <c r="F22" s="451">
        <v>0</v>
      </c>
      <c r="G22" s="451">
        <v>0</v>
      </c>
      <c r="H22" s="451">
        <v>0</v>
      </c>
      <c r="I22" s="451">
        <v>0</v>
      </c>
      <c r="J22" s="451">
        <v>0</v>
      </c>
      <c r="K22" s="451">
        <v>0</v>
      </c>
      <c r="L22" s="451">
        <v>0</v>
      </c>
      <c r="M22" s="451">
        <v>0</v>
      </c>
      <c r="N22" s="451">
        <v>0</v>
      </c>
      <c r="O22" s="451">
        <v>0</v>
      </c>
      <c r="P22" s="451">
        <v>0</v>
      </c>
      <c r="Q22" s="451">
        <v>0</v>
      </c>
      <c r="R22" s="451">
        <v>0</v>
      </c>
      <c r="S22" s="451">
        <v>0</v>
      </c>
      <c r="T22" s="451">
        <v>1</v>
      </c>
      <c r="U22" s="451">
        <v>0</v>
      </c>
      <c r="V22" s="451">
        <v>0</v>
      </c>
      <c r="W22" s="451">
        <v>0</v>
      </c>
      <c r="X22" s="451">
        <v>0</v>
      </c>
      <c r="Y22" s="448"/>
      <c r="Z22" s="446"/>
    </row>
    <row r="23" spans="1:26" ht="12.75">
      <c r="A23" s="614"/>
      <c r="B23" s="314" t="s">
        <v>46</v>
      </c>
      <c r="C23" s="52">
        <v>2</v>
      </c>
      <c r="D23" s="452">
        <v>0</v>
      </c>
      <c r="E23" s="452">
        <v>0</v>
      </c>
      <c r="F23" s="452">
        <v>0</v>
      </c>
      <c r="G23" s="452">
        <v>0</v>
      </c>
      <c r="H23" s="452">
        <v>0</v>
      </c>
      <c r="I23" s="452">
        <v>0</v>
      </c>
      <c r="J23" s="452">
        <v>0</v>
      </c>
      <c r="K23" s="452">
        <v>0</v>
      </c>
      <c r="L23" s="452">
        <v>0</v>
      </c>
      <c r="M23" s="452">
        <v>0</v>
      </c>
      <c r="N23" s="452">
        <v>0</v>
      </c>
      <c r="O23" s="452">
        <v>0</v>
      </c>
      <c r="P23" s="452">
        <v>0</v>
      </c>
      <c r="Q23" s="452">
        <v>0</v>
      </c>
      <c r="R23" s="452">
        <v>0</v>
      </c>
      <c r="S23" s="452">
        <v>0</v>
      </c>
      <c r="T23" s="452">
        <v>0</v>
      </c>
      <c r="U23" s="452">
        <v>1</v>
      </c>
      <c r="V23" s="452">
        <v>0</v>
      </c>
      <c r="W23" s="452">
        <v>1</v>
      </c>
      <c r="X23" s="452">
        <v>0</v>
      </c>
      <c r="Y23" s="449"/>
      <c r="Z23" s="446"/>
    </row>
    <row r="24" spans="1:26" ht="12.75">
      <c r="A24" s="612" t="s">
        <v>80</v>
      </c>
      <c r="B24" s="313" t="s">
        <v>2</v>
      </c>
      <c r="C24" s="51">
        <v>4</v>
      </c>
      <c r="D24" s="451">
        <v>0</v>
      </c>
      <c r="E24" s="451">
        <v>0</v>
      </c>
      <c r="F24" s="451">
        <v>0</v>
      </c>
      <c r="G24" s="451">
        <v>0</v>
      </c>
      <c r="H24" s="451">
        <v>0</v>
      </c>
      <c r="I24" s="451">
        <v>0</v>
      </c>
      <c r="J24" s="451">
        <v>0</v>
      </c>
      <c r="K24" s="451">
        <v>0</v>
      </c>
      <c r="L24" s="451">
        <v>0</v>
      </c>
      <c r="M24" s="451">
        <v>0</v>
      </c>
      <c r="N24" s="451">
        <v>0</v>
      </c>
      <c r="O24" s="451">
        <v>0</v>
      </c>
      <c r="P24" s="451">
        <v>0</v>
      </c>
      <c r="Q24" s="451">
        <v>0</v>
      </c>
      <c r="R24" s="451">
        <v>0</v>
      </c>
      <c r="S24" s="451">
        <v>0</v>
      </c>
      <c r="T24" s="451">
        <v>0</v>
      </c>
      <c r="U24" s="451">
        <v>1</v>
      </c>
      <c r="V24" s="451">
        <v>1</v>
      </c>
      <c r="W24" s="451">
        <v>2</v>
      </c>
      <c r="X24" s="451">
        <v>0</v>
      </c>
      <c r="Y24" s="455"/>
      <c r="Z24" s="446"/>
    </row>
    <row r="25" spans="1:26" ht="12.75">
      <c r="A25" s="613"/>
      <c r="B25" s="313" t="s">
        <v>45</v>
      </c>
      <c r="C25" s="51">
        <v>1</v>
      </c>
      <c r="D25" s="451">
        <v>0</v>
      </c>
      <c r="E25" s="451">
        <v>0</v>
      </c>
      <c r="F25" s="451">
        <v>0</v>
      </c>
      <c r="G25" s="451">
        <v>0</v>
      </c>
      <c r="H25" s="451">
        <v>0</v>
      </c>
      <c r="I25" s="451">
        <v>0</v>
      </c>
      <c r="J25" s="451">
        <v>0</v>
      </c>
      <c r="K25" s="451">
        <v>0</v>
      </c>
      <c r="L25" s="451">
        <v>0</v>
      </c>
      <c r="M25" s="451">
        <v>0</v>
      </c>
      <c r="N25" s="451">
        <v>0</v>
      </c>
      <c r="O25" s="451">
        <v>0</v>
      </c>
      <c r="P25" s="451">
        <v>0</v>
      </c>
      <c r="Q25" s="451">
        <v>0</v>
      </c>
      <c r="R25" s="451">
        <v>0</v>
      </c>
      <c r="S25" s="451">
        <v>0</v>
      </c>
      <c r="T25" s="451">
        <v>0</v>
      </c>
      <c r="U25" s="451">
        <v>1</v>
      </c>
      <c r="V25" s="451">
        <v>0</v>
      </c>
      <c r="W25" s="451">
        <v>0</v>
      </c>
      <c r="X25" s="451">
        <v>0</v>
      </c>
      <c r="Y25" s="448"/>
      <c r="Z25" s="446"/>
    </row>
    <row r="26" spans="1:26" ht="12.75">
      <c r="A26" s="614"/>
      <c r="B26" s="314" t="s">
        <v>46</v>
      </c>
      <c r="C26" s="52">
        <v>3</v>
      </c>
      <c r="D26" s="452">
        <v>0</v>
      </c>
      <c r="E26" s="452">
        <v>0</v>
      </c>
      <c r="F26" s="452">
        <v>0</v>
      </c>
      <c r="G26" s="452">
        <v>0</v>
      </c>
      <c r="H26" s="452">
        <v>0</v>
      </c>
      <c r="I26" s="452">
        <v>0</v>
      </c>
      <c r="J26" s="452">
        <v>0</v>
      </c>
      <c r="K26" s="452">
        <v>0</v>
      </c>
      <c r="L26" s="452">
        <v>0</v>
      </c>
      <c r="M26" s="452">
        <v>0</v>
      </c>
      <c r="N26" s="452">
        <v>0</v>
      </c>
      <c r="O26" s="452">
        <v>0</v>
      </c>
      <c r="P26" s="452">
        <v>0</v>
      </c>
      <c r="Q26" s="452">
        <v>0</v>
      </c>
      <c r="R26" s="452">
        <v>0</v>
      </c>
      <c r="S26" s="452">
        <v>0</v>
      </c>
      <c r="T26" s="452">
        <v>0</v>
      </c>
      <c r="U26" s="452">
        <v>0</v>
      </c>
      <c r="V26" s="452">
        <v>1</v>
      </c>
      <c r="W26" s="452">
        <v>2</v>
      </c>
      <c r="X26" s="452">
        <v>0</v>
      </c>
      <c r="Y26" s="449"/>
      <c r="Z26" s="446"/>
    </row>
    <row r="27" spans="1:26" ht="12.75">
      <c r="A27" s="612" t="s">
        <v>81</v>
      </c>
      <c r="B27" s="313" t="s">
        <v>2</v>
      </c>
      <c r="C27" s="51">
        <v>8</v>
      </c>
      <c r="D27" s="451">
        <v>0</v>
      </c>
      <c r="E27" s="451">
        <v>0</v>
      </c>
      <c r="F27" s="451">
        <v>0</v>
      </c>
      <c r="G27" s="451">
        <v>0</v>
      </c>
      <c r="H27" s="451">
        <v>0</v>
      </c>
      <c r="I27" s="451">
        <v>0</v>
      </c>
      <c r="J27" s="451">
        <v>0</v>
      </c>
      <c r="K27" s="451">
        <v>0</v>
      </c>
      <c r="L27" s="451">
        <v>0</v>
      </c>
      <c r="M27" s="451">
        <v>0</v>
      </c>
      <c r="N27" s="451">
        <v>0</v>
      </c>
      <c r="O27" s="451">
        <v>0</v>
      </c>
      <c r="P27" s="451">
        <v>0</v>
      </c>
      <c r="Q27" s="451">
        <v>0</v>
      </c>
      <c r="R27" s="451">
        <v>1</v>
      </c>
      <c r="S27" s="451">
        <v>0</v>
      </c>
      <c r="T27" s="451">
        <v>1</v>
      </c>
      <c r="U27" s="451">
        <v>4</v>
      </c>
      <c r="V27" s="451">
        <v>1</v>
      </c>
      <c r="W27" s="451">
        <v>1</v>
      </c>
      <c r="X27" s="451">
        <v>0</v>
      </c>
      <c r="Y27" s="455"/>
      <c r="Z27" s="446"/>
    </row>
    <row r="28" spans="1:26" ht="12.75">
      <c r="A28" s="613"/>
      <c r="B28" s="313" t="s">
        <v>45</v>
      </c>
      <c r="C28" s="51">
        <v>2</v>
      </c>
      <c r="D28" s="451">
        <v>0</v>
      </c>
      <c r="E28" s="451">
        <v>0</v>
      </c>
      <c r="F28" s="451">
        <v>0</v>
      </c>
      <c r="G28" s="451">
        <v>0</v>
      </c>
      <c r="H28" s="451">
        <v>0</v>
      </c>
      <c r="I28" s="451">
        <v>0</v>
      </c>
      <c r="J28" s="451">
        <v>0</v>
      </c>
      <c r="K28" s="451">
        <v>0</v>
      </c>
      <c r="L28" s="451">
        <v>0</v>
      </c>
      <c r="M28" s="451">
        <v>0</v>
      </c>
      <c r="N28" s="451">
        <v>0</v>
      </c>
      <c r="O28" s="451">
        <v>0</v>
      </c>
      <c r="P28" s="451">
        <v>0</v>
      </c>
      <c r="Q28" s="451">
        <v>0</v>
      </c>
      <c r="R28" s="451">
        <v>0</v>
      </c>
      <c r="S28" s="451">
        <v>0</v>
      </c>
      <c r="T28" s="451">
        <v>0</v>
      </c>
      <c r="U28" s="451">
        <v>2</v>
      </c>
      <c r="V28" s="451">
        <v>0</v>
      </c>
      <c r="W28" s="451">
        <v>0</v>
      </c>
      <c r="X28" s="451">
        <v>0</v>
      </c>
      <c r="Y28" s="448"/>
      <c r="Z28" s="446"/>
    </row>
    <row r="29" spans="1:26" ht="12.75">
      <c r="A29" s="614"/>
      <c r="B29" s="314" t="s">
        <v>46</v>
      </c>
      <c r="C29" s="52">
        <v>6</v>
      </c>
      <c r="D29" s="452">
        <v>0</v>
      </c>
      <c r="E29" s="452">
        <v>0</v>
      </c>
      <c r="F29" s="452">
        <v>0</v>
      </c>
      <c r="G29" s="452">
        <v>0</v>
      </c>
      <c r="H29" s="452">
        <v>0</v>
      </c>
      <c r="I29" s="452">
        <v>0</v>
      </c>
      <c r="J29" s="452">
        <v>0</v>
      </c>
      <c r="K29" s="452">
        <v>0</v>
      </c>
      <c r="L29" s="452">
        <v>0</v>
      </c>
      <c r="M29" s="452">
        <v>0</v>
      </c>
      <c r="N29" s="452">
        <v>0</v>
      </c>
      <c r="O29" s="452">
        <v>0</v>
      </c>
      <c r="P29" s="452">
        <v>0</v>
      </c>
      <c r="Q29" s="452">
        <v>0</v>
      </c>
      <c r="R29" s="452">
        <v>1</v>
      </c>
      <c r="S29" s="452">
        <v>0</v>
      </c>
      <c r="T29" s="452">
        <v>1</v>
      </c>
      <c r="U29" s="452">
        <v>2</v>
      </c>
      <c r="V29" s="452">
        <v>1</v>
      </c>
      <c r="W29" s="452">
        <v>1</v>
      </c>
      <c r="X29" s="452">
        <v>0</v>
      </c>
      <c r="Y29" s="449"/>
      <c r="Z29" s="446"/>
    </row>
    <row r="30" spans="1:26" ht="12.75">
      <c r="A30" s="612" t="s">
        <v>82</v>
      </c>
      <c r="B30" s="313" t="s">
        <v>2</v>
      </c>
      <c r="C30" s="51">
        <v>6</v>
      </c>
      <c r="D30" s="451">
        <v>0</v>
      </c>
      <c r="E30" s="451">
        <v>0</v>
      </c>
      <c r="F30" s="451">
        <v>0</v>
      </c>
      <c r="G30" s="451">
        <v>0</v>
      </c>
      <c r="H30" s="451">
        <v>0</v>
      </c>
      <c r="I30" s="451">
        <v>0</v>
      </c>
      <c r="J30" s="451">
        <v>0</v>
      </c>
      <c r="K30" s="451">
        <v>0</v>
      </c>
      <c r="L30" s="451">
        <v>0</v>
      </c>
      <c r="M30" s="451">
        <v>0</v>
      </c>
      <c r="N30" s="451">
        <v>0</v>
      </c>
      <c r="O30" s="451">
        <v>0</v>
      </c>
      <c r="P30" s="451">
        <v>0</v>
      </c>
      <c r="Q30" s="451">
        <v>0</v>
      </c>
      <c r="R30" s="451">
        <v>0</v>
      </c>
      <c r="S30" s="451">
        <v>1</v>
      </c>
      <c r="T30" s="451">
        <v>0</v>
      </c>
      <c r="U30" s="451">
        <v>1</v>
      </c>
      <c r="V30" s="451">
        <v>0</v>
      </c>
      <c r="W30" s="451">
        <v>3</v>
      </c>
      <c r="X30" s="451">
        <v>1</v>
      </c>
      <c r="Y30" s="455"/>
      <c r="Z30" s="446"/>
    </row>
    <row r="31" spans="1:26" ht="12.75">
      <c r="A31" s="613"/>
      <c r="B31" s="313" t="s">
        <v>45</v>
      </c>
      <c r="C31" s="51">
        <v>4</v>
      </c>
      <c r="D31" s="451">
        <v>0</v>
      </c>
      <c r="E31" s="451">
        <v>0</v>
      </c>
      <c r="F31" s="451">
        <v>0</v>
      </c>
      <c r="G31" s="451">
        <v>0</v>
      </c>
      <c r="H31" s="451">
        <v>0</v>
      </c>
      <c r="I31" s="451">
        <v>0</v>
      </c>
      <c r="J31" s="451">
        <v>0</v>
      </c>
      <c r="K31" s="451">
        <v>0</v>
      </c>
      <c r="L31" s="451">
        <v>0</v>
      </c>
      <c r="M31" s="451">
        <v>0</v>
      </c>
      <c r="N31" s="451">
        <v>0</v>
      </c>
      <c r="O31" s="451">
        <v>0</v>
      </c>
      <c r="P31" s="451">
        <v>0</v>
      </c>
      <c r="Q31" s="451">
        <v>0</v>
      </c>
      <c r="R31" s="451">
        <v>0</v>
      </c>
      <c r="S31" s="451">
        <v>1</v>
      </c>
      <c r="T31" s="451">
        <v>0</v>
      </c>
      <c r="U31" s="451">
        <v>1</v>
      </c>
      <c r="V31" s="451">
        <v>0</v>
      </c>
      <c r="W31" s="451">
        <v>2</v>
      </c>
      <c r="X31" s="451">
        <v>0</v>
      </c>
      <c r="Y31" s="448"/>
      <c r="Z31" s="446"/>
    </row>
    <row r="32" spans="1:26" ht="12.75">
      <c r="A32" s="614"/>
      <c r="B32" s="314" t="s">
        <v>46</v>
      </c>
      <c r="C32" s="52">
        <v>2</v>
      </c>
      <c r="D32" s="452">
        <v>0</v>
      </c>
      <c r="E32" s="452">
        <v>0</v>
      </c>
      <c r="F32" s="452">
        <v>0</v>
      </c>
      <c r="G32" s="452">
        <v>0</v>
      </c>
      <c r="H32" s="452">
        <v>0</v>
      </c>
      <c r="I32" s="452">
        <v>0</v>
      </c>
      <c r="J32" s="452">
        <v>0</v>
      </c>
      <c r="K32" s="452">
        <v>0</v>
      </c>
      <c r="L32" s="452">
        <v>0</v>
      </c>
      <c r="M32" s="452">
        <v>0</v>
      </c>
      <c r="N32" s="452">
        <v>0</v>
      </c>
      <c r="O32" s="452">
        <v>0</v>
      </c>
      <c r="P32" s="452">
        <v>0</v>
      </c>
      <c r="Q32" s="452">
        <v>0</v>
      </c>
      <c r="R32" s="452">
        <v>0</v>
      </c>
      <c r="S32" s="452">
        <v>0</v>
      </c>
      <c r="T32" s="452">
        <v>0</v>
      </c>
      <c r="U32" s="452">
        <v>0</v>
      </c>
      <c r="V32" s="452">
        <v>0</v>
      </c>
      <c r="W32" s="452">
        <v>1</v>
      </c>
      <c r="X32" s="452">
        <v>1</v>
      </c>
      <c r="Y32" s="449"/>
      <c r="Z32" s="446"/>
    </row>
    <row r="33" spans="1:26" ht="12.75">
      <c r="A33" s="612" t="s">
        <v>83</v>
      </c>
      <c r="B33" s="313" t="s">
        <v>2</v>
      </c>
      <c r="C33" s="51">
        <v>9</v>
      </c>
      <c r="D33" s="451">
        <v>0</v>
      </c>
      <c r="E33" s="451">
        <v>0</v>
      </c>
      <c r="F33" s="451">
        <v>0</v>
      </c>
      <c r="G33" s="451">
        <v>0</v>
      </c>
      <c r="H33" s="451">
        <v>0</v>
      </c>
      <c r="I33" s="451">
        <v>0</v>
      </c>
      <c r="J33" s="451">
        <v>0</v>
      </c>
      <c r="K33" s="451">
        <v>0</v>
      </c>
      <c r="L33" s="451">
        <v>0</v>
      </c>
      <c r="M33" s="451">
        <v>0</v>
      </c>
      <c r="N33" s="451">
        <v>0</v>
      </c>
      <c r="O33" s="451">
        <v>0</v>
      </c>
      <c r="P33" s="451">
        <v>0</v>
      </c>
      <c r="Q33" s="451">
        <v>0</v>
      </c>
      <c r="R33" s="451">
        <v>0</v>
      </c>
      <c r="S33" s="451">
        <v>0</v>
      </c>
      <c r="T33" s="451">
        <v>4</v>
      </c>
      <c r="U33" s="451">
        <v>1</v>
      </c>
      <c r="V33" s="451">
        <v>1</v>
      </c>
      <c r="W33" s="451">
        <v>3</v>
      </c>
      <c r="X33" s="451">
        <v>0</v>
      </c>
      <c r="Y33" s="455"/>
      <c r="Z33" s="446"/>
    </row>
    <row r="34" spans="1:26" ht="12.75">
      <c r="A34" s="613"/>
      <c r="B34" s="313" t="s">
        <v>45</v>
      </c>
      <c r="C34" s="51">
        <v>4</v>
      </c>
      <c r="D34" s="451">
        <v>0</v>
      </c>
      <c r="E34" s="451">
        <v>0</v>
      </c>
      <c r="F34" s="451">
        <v>0</v>
      </c>
      <c r="G34" s="451">
        <v>0</v>
      </c>
      <c r="H34" s="451">
        <v>0</v>
      </c>
      <c r="I34" s="451">
        <v>0</v>
      </c>
      <c r="J34" s="451">
        <v>0</v>
      </c>
      <c r="K34" s="451">
        <v>0</v>
      </c>
      <c r="L34" s="451">
        <v>0</v>
      </c>
      <c r="M34" s="451">
        <v>0</v>
      </c>
      <c r="N34" s="451">
        <v>0</v>
      </c>
      <c r="O34" s="451">
        <v>0</v>
      </c>
      <c r="P34" s="451">
        <v>0</v>
      </c>
      <c r="Q34" s="451">
        <v>0</v>
      </c>
      <c r="R34" s="451">
        <v>0</v>
      </c>
      <c r="S34" s="451">
        <v>0</v>
      </c>
      <c r="T34" s="451">
        <v>1</v>
      </c>
      <c r="U34" s="451">
        <v>1</v>
      </c>
      <c r="V34" s="451">
        <v>1</v>
      </c>
      <c r="W34" s="451">
        <v>1</v>
      </c>
      <c r="X34" s="451">
        <v>0</v>
      </c>
      <c r="Y34" s="448"/>
      <c r="Z34" s="446"/>
    </row>
    <row r="35" spans="1:26" ht="12.75">
      <c r="A35" s="614"/>
      <c r="B35" s="314" t="s">
        <v>46</v>
      </c>
      <c r="C35" s="52">
        <v>5</v>
      </c>
      <c r="D35" s="452">
        <v>0</v>
      </c>
      <c r="E35" s="452">
        <v>0</v>
      </c>
      <c r="F35" s="452">
        <v>0</v>
      </c>
      <c r="G35" s="452">
        <v>0</v>
      </c>
      <c r="H35" s="452">
        <v>0</v>
      </c>
      <c r="I35" s="452">
        <v>0</v>
      </c>
      <c r="J35" s="452">
        <v>0</v>
      </c>
      <c r="K35" s="452">
        <v>0</v>
      </c>
      <c r="L35" s="452">
        <v>0</v>
      </c>
      <c r="M35" s="452">
        <v>0</v>
      </c>
      <c r="N35" s="452">
        <v>0</v>
      </c>
      <c r="O35" s="452">
        <v>0</v>
      </c>
      <c r="P35" s="452">
        <v>0</v>
      </c>
      <c r="Q35" s="452">
        <v>0</v>
      </c>
      <c r="R35" s="452">
        <v>0</v>
      </c>
      <c r="S35" s="452">
        <v>0</v>
      </c>
      <c r="T35" s="452">
        <v>3</v>
      </c>
      <c r="U35" s="452">
        <v>0</v>
      </c>
      <c r="V35" s="452">
        <v>0</v>
      </c>
      <c r="W35" s="452">
        <v>2</v>
      </c>
      <c r="X35" s="452">
        <v>0</v>
      </c>
      <c r="Y35" s="449"/>
      <c r="Z35" s="446"/>
    </row>
    <row r="36" spans="1:26" ht="12.75">
      <c r="A36" s="612" t="s">
        <v>84</v>
      </c>
      <c r="B36" s="313" t="s">
        <v>2</v>
      </c>
      <c r="C36" s="51">
        <v>2</v>
      </c>
      <c r="D36" s="451">
        <v>0</v>
      </c>
      <c r="E36" s="451">
        <v>0</v>
      </c>
      <c r="F36" s="451">
        <v>0</v>
      </c>
      <c r="G36" s="451">
        <v>0</v>
      </c>
      <c r="H36" s="451">
        <v>0</v>
      </c>
      <c r="I36" s="451">
        <v>0</v>
      </c>
      <c r="J36" s="451">
        <v>0</v>
      </c>
      <c r="K36" s="451">
        <v>0</v>
      </c>
      <c r="L36" s="451">
        <v>0</v>
      </c>
      <c r="M36" s="451">
        <v>0</v>
      </c>
      <c r="N36" s="451">
        <v>0</v>
      </c>
      <c r="O36" s="451">
        <v>0</v>
      </c>
      <c r="P36" s="451">
        <v>0</v>
      </c>
      <c r="Q36" s="451">
        <v>0</v>
      </c>
      <c r="R36" s="451">
        <v>0</v>
      </c>
      <c r="S36" s="451">
        <v>0</v>
      </c>
      <c r="T36" s="451">
        <v>1</v>
      </c>
      <c r="U36" s="451">
        <v>0</v>
      </c>
      <c r="V36" s="451">
        <v>1</v>
      </c>
      <c r="W36" s="451">
        <v>0</v>
      </c>
      <c r="X36" s="451">
        <v>0</v>
      </c>
      <c r="Y36" s="455"/>
      <c r="Z36" s="446"/>
    </row>
    <row r="37" spans="1:26" ht="12.75">
      <c r="A37" s="613"/>
      <c r="B37" s="313" t="s">
        <v>45</v>
      </c>
      <c r="C37" s="51">
        <v>1</v>
      </c>
      <c r="D37" s="451">
        <v>0</v>
      </c>
      <c r="E37" s="451">
        <v>0</v>
      </c>
      <c r="F37" s="451">
        <v>0</v>
      </c>
      <c r="G37" s="451">
        <v>0</v>
      </c>
      <c r="H37" s="451">
        <v>0</v>
      </c>
      <c r="I37" s="451">
        <v>0</v>
      </c>
      <c r="J37" s="451">
        <v>0</v>
      </c>
      <c r="K37" s="451">
        <v>0</v>
      </c>
      <c r="L37" s="451">
        <v>0</v>
      </c>
      <c r="M37" s="451">
        <v>0</v>
      </c>
      <c r="N37" s="451">
        <v>0</v>
      </c>
      <c r="O37" s="451">
        <v>0</v>
      </c>
      <c r="P37" s="451">
        <v>0</v>
      </c>
      <c r="Q37" s="451">
        <v>0</v>
      </c>
      <c r="R37" s="451">
        <v>0</v>
      </c>
      <c r="S37" s="451">
        <v>0</v>
      </c>
      <c r="T37" s="451">
        <v>1</v>
      </c>
      <c r="U37" s="451">
        <v>0</v>
      </c>
      <c r="V37" s="451">
        <v>0</v>
      </c>
      <c r="W37" s="451">
        <v>0</v>
      </c>
      <c r="X37" s="451">
        <v>0</v>
      </c>
      <c r="Y37" s="448"/>
      <c r="Z37" s="446"/>
    </row>
    <row r="38" spans="1:26" ht="12.75">
      <c r="A38" s="614"/>
      <c r="B38" s="314" t="s">
        <v>46</v>
      </c>
      <c r="C38" s="52">
        <v>1</v>
      </c>
      <c r="D38" s="452">
        <v>0</v>
      </c>
      <c r="E38" s="452">
        <v>0</v>
      </c>
      <c r="F38" s="452">
        <v>0</v>
      </c>
      <c r="G38" s="452">
        <v>0</v>
      </c>
      <c r="H38" s="452">
        <v>0</v>
      </c>
      <c r="I38" s="452">
        <v>0</v>
      </c>
      <c r="J38" s="452">
        <v>0</v>
      </c>
      <c r="K38" s="452">
        <v>0</v>
      </c>
      <c r="L38" s="452">
        <v>0</v>
      </c>
      <c r="M38" s="452">
        <v>0</v>
      </c>
      <c r="N38" s="452">
        <v>0</v>
      </c>
      <c r="O38" s="452">
        <v>0</v>
      </c>
      <c r="P38" s="452">
        <v>0</v>
      </c>
      <c r="Q38" s="452">
        <v>0</v>
      </c>
      <c r="R38" s="452">
        <v>0</v>
      </c>
      <c r="S38" s="452">
        <v>0</v>
      </c>
      <c r="T38" s="452">
        <v>0</v>
      </c>
      <c r="U38" s="452">
        <v>0</v>
      </c>
      <c r="V38" s="452">
        <v>1</v>
      </c>
      <c r="W38" s="452">
        <v>0</v>
      </c>
      <c r="X38" s="452">
        <v>0</v>
      </c>
      <c r="Y38" s="449"/>
      <c r="Z38" s="446"/>
    </row>
    <row r="39" spans="1:26" ht="12.75">
      <c r="A39" s="612" t="s">
        <v>85</v>
      </c>
      <c r="B39" s="313" t="s">
        <v>2</v>
      </c>
      <c r="C39" s="51">
        <v>2</v>
      </c>
      <c r="D39" s="451">
        <v>0</v>
      </c>
      <c r="E39" s="451">
        <v>0</v>
      </c>
      <c r="F39" s="451">
        <v>0</v>
      </c>
      <c r="G39" s="451">
        <v>0</v>
      </c>
      <c r="H39" s="451">
        <v>0</v>
      </c>
      <c r="I39" s="451">
        <v>0</v>
      </c>
      <c r="J39" s="451">
        <v>0</v>
      </c>
      <c r="K39" s="451">
        <v>0</v>
      </c>
      <c r="L39" s="451">
        <v>0</v>
      </c>
      <c r="M39" s="451">
        <v>0</v>
      </c>
      <c r="N39" s="451">
        <v>0</v>
      </c>
      <c r="O39" s="451">
        <v>0</v>
      </c>
      <c r="P39" s="451">
        <v>0</v>
      </c>
      <c r="Q39" s="451">
        <v>0</v>
      </c>
      <c r="R39" s="451">
        <v>0</v>
      </c>
      <c r="S39" s="451">
        <v>0</v>
      </c>
      <c r="T39" s="451">
        <v>1</v>
      </c>
      <c r="U39" s="451">
        <v>0</v>
      </c>
      <c r="V39" s="451">
        <v>1</v>
      </c>
      <c r="W39" s="451">
        <v>0</v>
      </c>
      <c r="X39" s="451">
        <v>0</v>
      </c>
      <c r="Y39" s="455"/>
      <c r="Z39" s="446"/>
    </row>
    <row r="40" spans="1:26" ht="12.75">
      <c r="A40" s="613"/>
      <c r="B40" s="313" t="s">
        <v>45</v>
      </c>
      <c r="C40" s="51" t="s">
        <v>9</v>
      </c>
      <c r="D40" s="451">
        <v>0</v>
      </c>
      <c r="E40" s="451">
        <v>0</v>
      </c>
      <c r="F40" s="451">
        <v>0</v>
      </c>
      <c r="G40" s="451">
        <v>0</v>
      </c>
      <c r="H40" s="451">
        <v>0</v>
      </c>
      <c r="I40" s="451">
        <v>0</v>
      </c>
      <c r="J40" s="451">
        <v>0</v>
      </c>
      <c r="K40" s="451">
        <v>0</v>
      </c>
      <c r="L40" s="451">
        <v>0</v>
      </c>
      <c r="M40" s="451">
        <v>0</v>
      </c>
      <c r="N40" s="451">
        <v>0</v>
      </c>
      <c r="O40" s="451">
        <v>0</v>
      </c>
      <c r="P40" s="451">
        <v>0</v>
      </c>
      <c r="Q40" s="451">
        <v>0</v>
      </c>
      <c r="R40" s="451">
        <v>0</v>
      </c>
      <c r="S40" s="451">
        <v>0</v>
      </c>
      <c r="T40" s="451">
        <v>0</v>
      </c>
      <c r="U40" s="451">
        <v>0</v>
      </c>
      <c r="V40" s="451">
        <v>0</v>
      </c>
      <c r="W40" s="451">
        <v>0</v>
      </c>
      <c r="X40" s="451">
        <v>0</v>
      </c>
      <c r="Y40" s="448"/>
      <c r="Z40" s="446"/>
    </row>
    <row r="41" spans="1:26" ht="12.75">
      <c r="A41" s="614"/>
      <c r="B41" s="314" t="s">
        <v>46</v>
      </c>
      <c r="C41" s="52">
        <v>2</v>
      </c>
      <c r="D41" s="452">
        <v>0</v>
      </c>
      <c r="E41" s="452">
        <v>0</v>
      </c>
      <c r="F41" s="452">
        <v>0</v>
      </c>
      <c r="G41" s="452">
        <v>0</v>
      </c>
      <c r="H41" s="452">
        <v>0</v>
      </c>
      <c r="I41" s="452">
        <v>0</v>
      </c>
      <c r="J41" s="452">
        <v>0</v>
      </c>
      <c r="K41" s="452">
        <v>0</v>
      </c>
      <c r="L41" s="452">
        <v>0</v>
      </c>
      <c r="M41" s="452">
        <v>0</v>
      </c>
      <c r="N41" s="452">
        <v>0</v>
      </c>
      <c r="O41" s="452">
        <v>0</v>
      </c>
      <c r="P41" s="452">
        <v>0</v>
      </c>
      <c r="Q41" s="452">
        <v>0</v>
      </c>
      <c r="R41" s="452">
        <v>0</v>
      </c>
      <c r="S41" s="452">
        <v>0</v>
      </c>
      <c r="T41" s="452">
        <v>1</v>
      </c>
      <c r="U41" s="452">
        <v>0</v>
      </c>
      <c r="V41" s="452">
        <v>1</v>
      </c>
      <c r="W41" s="452">
        <v>0</v>
      </c>
      <c r="X41" s="452">
        <v>0</v>
      </c>
      <c r="Y41" s="449"/>
      <c r="Z41" s="446"/>
    </row>
    <row r="42" spans="1:26" ht="12.75">
      <c r="A42" s="612" t="s">
        <v>86</v>
      </c>
      <c r="B42" s="313" t="s">
        <v>2</v>
      </c>
      <c r="C42" s="51">
        <v>4</v>
      </c>
      <c r="D42" s="451">
        <v>0</v>
      </c>
      <c r="E42" s="451">
        <v>0</v>
      </c>
      <c r="F42" s="451">
        <v>0</v>
      </c>
      <c r="G42" s="451">
        <v>0</v>
      </c>
      <c r="H42" s="451">
        <v>0</v>
      </c>
      <c r="I42" s="451">
        <v>0</v>
      </c>
      <c r="J42" s="451">
        <v>0</v>
      </c>
      <c r="K42" s="451">
        <v>0</v>
      </c>
      <c r="L42" s="451">
        <v>0</v>
      </c>
      <c r="M42" s="451">
        <v>0</v>
      </c>
      <c r="N42" s="451">
        <v>0</v>
      </c>
      <c r="O42" s="451">
        <v>0</v>
      </c>
      <c r="P42" s="451">
        <v>0</v>
      </c>
      <c r="Q42" s="451">
        <v>0</v>
      </c>
      <c r="R42" s="451">
        <v>0</v>
      </c>
      <c r="S42" s="451">
        <v>0</v>
      </c>
      <c r="T42" s="451">
        <v>0</v>
      </c>
      <c r="U42" s="451">
        <v>2</v>
      </c>
      <c r="V42" s="451">
        <v>1</v>
      </c>
      <c r="W42" s="451">
        <v>1</v>
      </c>
      <c r="X42" s="451">
        <v>0</v>
      </c>
      <c r="Y42" s="455"/>
      <c r="Z42" s="446"/>
    </row>
    <row r="43" spans="1:26" ht="12.75">
      <c r="A43" s="613"/>
      <c r="B43" s="313" t="s">
        <v>45</v>
      </c>
      <c r="C43" s="51" t="s">
        <v>9</v>
      </c>
      <c r="D43" s="451">
        <v>0</v>
      </c>
      <c r="E43" s="451">
        <v>0</v>
      </c>
      <c r="F43" s="451">
        <v>0</v>
      </c>
      <c r="G43" s="451">
        <v>0</v>
      </c>
      <c r="H43" s="451">
        <v>0</v>
      </c>
      <c r="I43" s="451">
        <v>0</v>
      </c>
      <c r="J43" s="451">
        <v>0</v>
      </c>
      <c r="K43" s="451">
        <v>0</v>
      </c>
      <c r="L43" s="451">
        <v>0</v>
      </c>
      <c r="M43" s="451">
        <v>0</v>
      </c>
      <c r="N43" s="451">
        <v>0</v>
      </c>
      <c r="O43" s="451">
        <v>0</v>
      </c>
      <c r="P43" s="451">
        <v>0</v>
      </c>
      <c r="Q43" s="451">
        <v>0</v>
      </c>
      <c r="R43" s="451">
        <v>0</v>
      </c>
      <c r="S43" s="451">
        <v>0</v>
      </c>
      <c r="T43" s="451">
        <v>0</v>
      </c>
      <c r="U43" s="451">
        <v>0</v>
      </c>
      <c r="V43" s="451">
        <v>0</v>
      </c>
      <c r="W43" s="451">
        <v>0</v>
      </c>
      <c r="X43" s="451">
        <v>0</v>
      </c>
      <c r="Y43" s="448"/>
      <c r="Z43" s="446"/>
    </row>
    <row r="44" spans="1:26" ht="12.75">
      <c r="A44" s="614"/>
      <c r="B44" s="314" t="s">
        <v>46</v>
      </c>
      <c r="C44" s="52">
        <v>4</v>
      </c>
      <c r="D44" s="452">
        <v>0</v>
      </c>
      <c r="E44" s="452">
        <v>0</v>
      </c>
      <c r="F44" s="452">
        <v>0</v>
      </c>
      <c r="G44" s="452">
        <v>0</v>
      </c>
      <c r="H44" s="452">
        <v>0</v>
      </c>
      <c r="I44" s="452">
        <v>0</v>
      </c>
      <c r="J44" s="452">
        <v>0</v>
      </c>
      <c r="K44" s="452">
        <v>0</v>
      </c>
      <c r="L44" s="452">
        <v>0</v>
      </c>
      <c r="M44" s="452">
        <v>0</v>
      </c>
      <c r="N44" s="452">
        <v>0</v>
      </c>
      <c r="O44" s="452">
        <v>0</v>
      </c>
      <c r="P44" s="452">
        <v>0</v>
      </c>
      <c r="Q44" s="452">
        <v>0</v>
      </c>
      <c r="R44" s="452">
        <v>0</v>
      </c>
      <c r="S44" s="452">
        <v>0</v>
      </c>
      <c r="T44" s="452">
        <v>0</v>
      </c>
      <c r="U44" s="452">
        <v>2</v>
      </c>
      <c r="V44" s="452">
        <v>1</v>
      </c>
      <c r="W44" s="452">
        <v>1</v>
      </c>
      <c r="X44" s="452">
        <v>0</v>
      </c>
      <c r="Y44" s="449"/>
      <c r="Z44" s="446"/>
    </row>
    <row r="45" spans="1:26" ht="12.75">
      <c r="A45" s="612" t="s">
        <v>87</v>
      </c>
      <c r="B45" s="313" t="s">
        <v>2</v>
      </c>
      <c r="C45" s="51">
        <v>5</v>
      </c>
      <c r="D45" s="451">
        <v>0</v>
      </c>
      <c r="E45" s="451">
        <v>0</v>
      </c>
      <c r="F45" s="451">
        <v>0</v>
      </c>
      <c r="G45" s="451">
        <v>0</v>
      </c>
      <c r="H45" s="451">
        <v>0</v>
      </c>
      <c r="I45" s="451">
        <v>0</v>
      </c>
      <c r="J45" s="451">
        <v>0</v>
      </c>
      <c r="K45" s="451">
        <v>0</v>
      </c>
      <c r="L45" s="451">
        <v>0</v>
      </c>
      <c r="M45" s="451">
        <v>0</v>
      </c>
      <c r="N45" s="451">
        <v>0</v>
      </c>
      <c r="O45" s="451">
        <v>0</v>
      </c>
      <c r="P45" s="451">
        <v>0</v>
      </c>
      <c r="Q45" s="451">
        <v>0</v>
      </c>
      <c r="R45" s="451">
        <v>0</v>
      </c>
      <c r="S45" s="451">
        <v>0</v>
      </c>
      <c r="T45" s="451">
        <v>1</v>
      </c>
      <c r="U45" s="451">
        <v>2</v>
      </c>
      <c r="V45" s="451">
        <v>1</v>
      </c>
      <c r="W45" s="451">
        <v>1</v>
      </c>
      <c r="X45" s="451">
        <v>0</v>
      </c>
      <c r="Y45" s="455"/>
      <c r="Z45" s="446"/>
    </row>
    <row r="46" spans="1:26" ht="12.75">
      <c r="A46" s="613"/>
      <c r="B46" s="313" t="s">
        <v>45</v>
      </c>
      <c r="C46" s="51">
        <v>2</v>
      </c>
      <c r="D46" s="451">
        <v>0</v>
      </c>
      <c r="E46" s="451">
        <v>0</v>
      </c>
      <c r="F46" s="451">
        <v>0</v>
      </c>
      <c r="G46" s="451">
        <v>0</v>
      </c>
      <c r="H46" s="451">
        <v>0</v>
      </c>
      <c r="I46" s="451">
        <v>0</v>
      </c>
      <c r="J46" s="451">
        <v>0</v>
      </c>
      <c r="K46" s="451">
        <v>0</v>
      </c>
      <c r="L46" s="451">
        <v>0</v>
      </c>
      <c r="M46" s="451">
        <v>0</v>
      </c>
      <c r="N46" s="451">
        <v>0</v>
      </c>
      <c r="O46" s="451">
        <v>0</v>
      </c>
      <c r="P46" s="451">
        <v>0</v>
      </c>
      <c r="Q46" s="451">
        <v>0</v>
      </c>
      <c r="R46" s="451">
        <v>0</v>
      </c>
      <c r="S46" s="451">
        <v>0</v>
      </c>
      <c r="T46" s="451">
        <v>0</v>
      </c>
      <c r="U46" s="451">
        <v>2</v>
      </c>
      <c r="V46" s="451">
        <v>0</v>
      </c>
      <c r="W46" s="451">
        <v>0</v>
      </c>
      <c r="X46" s="451">
        <v>0</v>
      </c>
      <c r="Y46" s="448"/>
      <c r="Z46" s="446"/>
    </row>
    <row r="47" spans="1:26" ht="12.75">
      <c r="A47" s="614"/>
      <c r="B47" s="314" t="s">
        <v>46</v>
      </c>
      <c r="C47" s="52">
        <v>3</v>
      </c>
      <c r="D47" s="452">
        <v>0</v>
      </c>
      <c r="E47" s="452">
        <v>0</v>
      </c>
      <c r="F47" s="452">
        <v>0</v>
      </c>
      <c r="G47" s="452">
        <v>0</v>
      </c>
      <c r="H47" s="452">
        <v>0</v>
      </c>
      <c r="I47" s="452">
        <v>0</v>
      </c>
      <c r="J47" s="452">
        <v>0</v>
      </c>
      <c r="K47" s="452">
        <v>0</v>
      </c>
      <c r="L47" s="452">
        <v>0</v>
      </c>
      <c r="M47" s="452">
        <v>0</v>
      </c>
      <c r="N47" s="452">
        <v>0</v>
      </c>
      <c r="O47" s="452">
        <v>0</v>
      </c>
      <c r="P47" s="452">
        <v>0</v>
      </c>
      <c r="Q47" s="452">
        <v>0</v>
      </c>
      <c r="R47" s="452">
        <v>0</v>
      </c>
      <c r="S47" s="452">
        <v>0</v>
      </c>
      <c r="T47" s="452">
        <v>1</v>
      </c>
      <c r="U47" s="452">
        <v>0</v>
      </c>
      <c r="V47" s="452">
        <v>1</v>
      </c>
      <c r="W47" s="452">
        <v>1</v>
      </c>
      <c r="X47" s="452">
        <v>0</v>
      </c>
      <c r="Y47" s="449"/>
      <c r="Z47" s="446"/>
    </row>
    <row r="48" spans="1:26" ht="12.75">
      <c r="A48" s="612" t="s">
        <v>88</v>
      </c>
      <c r="B48" s="313" t="s">
        <v>2</v>
      </c>
      <c r="C48" s="51">
        <v>10</v>
      </c>
      <c r="D48" s="451">
        <v>0</v>
      </c>
      <c r="E48" s="451">
        <v>0</v>
      </c>
      <c r="F48" s="451">
        <v>0</v>
      </c>
      <c r="G48" s="451">
        <v>0</v>
      </c>
      <c r="H48" s="451">
        <v>0</v>
      </c>
      <c r="I48" s="451">
        <v>0</v>
      </c>
      <c r="J48" s="451">
        <v>0</v>
      </c>
      <c r="K48" s="451">
        <v>0</v>
      </c>
      <c r="L48" s="451">
        <v>0</v>
      </c>
      <c r="M48" s="451">
        <v>0</v>
      </c>
      <c r="N48" s="451">
        <v>0</v>
      </c>
      <c r="O48" s="451">
        <v>0</v>
      </c>
      <c r="P48" s="451">
        <v>0</v>
      </c>
      <c r="Q48" s="451">
        <v>0</v>
      </c>
      <c r="R48" s="451">
        <v>1</v>
      </c>
      <c r="S48" s="451">
        <v>0</v>
      </c>
      <c r="T48" s="451">
        <v>0</v>
      </c>
      <c r="U48" s="451">
        <v>4</v>
      </c>
      <c r="V48" s="451">
        <v>3</v>
      </c>
      <c r="W48" s="451">
        <v>2</v>
      </c>
      <c r="X48" s="451">
        <v>0</v>
      </c>
      <c r="Y48" s="455"/>
      <c r="Z48" s="446"/>
    </row>
    <row r="49" spans="1:26" ht="12.75">
      <c r="A49" s="613"/>
      <c r="B49" s="313" t="s">
        <v>45</v>
      </c>
      <c r="C49" s="51">
        <v>4</v>
      </c>
      <c r="D49" s="451">
        <v>0</v>
      </c>
      <c r="E49" s="451">
        <v>0</v>
      </c>
      <c r="F49" s="451">
        <v>0</v>
      </c>
      <c r="G49" s="451">
        <v>0</v>
      </c>
      <c r="H49" s="451">
        <v>0</v>
      </c>
      <c r="I49" s="451">
        <v>0</v>
      </c>
      <c r="J49" s="451">
        <v>0</v>
      </c>
      <c r="K49" s="451">
        <v>0</v>
      </c>
      <c r="L49" s="451">
        <v>0</v>
      </c>
      <c r="M49" s="451">
        <v>0</v>
      </c>
      <c r="N49" s="451">
        <v>0</v>
      </c>
      <c r="O49" s="451">
        <v>0</v>
      </c>
      <c r="P49" s="451">
        <v>0</v>
      </c>
      <c r="Q49" s="451">
        <v>0</v>
      </c>
      <c r="R49" s="451">
        <v>1</v>
      </c>
      <c r="S49" s="451">
        <v>0</v>
      </c>
      <c r="T49" s="451">
        <v>0</v>
      </c>
      <c r="U49" s="451">
        <v>3</v>
      </c>
      <c r="V49" s="451">
        <v>0</v>
      </c>
      <c r="W49" s="451">
        <v>0</v>
      </c>
      <c r="X49" s="451">
        <v>0</v>
      </c>
      <c r="Y49" s="448"/>
      <c r="Z49" s="446"/>
    </row>
    <row r="50" spans="1:26" ht="12.75">
      <c r="A50" s="614"/>
      <c r="B50" s="314" t="s">
        <v>46</v>
      </c>
      <c r="C50" s="52">
        <v>6</v>
      </c>
      <c r="D50" s="452">
        <v>0</v>
      </c>
      <c r="E50" s="452">
        <v>0</v>
      </c>
      <c r="F50" s="452">
        <v>0</v>
      </c>
      <c r="G50" s="452">
        <v>0</v>
      </c>
      <c r="H50" s="452">
        <v>0</v>
      </c>
      <c r="I50" s="452">
        <v>0</v>
      </c>
      <c r="J50" s="452">
        <v>0</v>
      </c>
      <c r="K50" s="452">
        <v>0</v>
      </c>
      <c r="L50" s="452">
        <v>0</v>
      </c>
      <c r="M50" s="452">
        <v>0</v>
      </c>
      <c r="N50" s="452">
        <v>0</v>
      </c>
      <c r="O50" s="452">
        <v>0</v>
      </c>
      <c r="P50" s="452">
        <v>0</v>
      </c>
      <c r="Q50" s="452">
        <v>0</v>
      </c>
      <c r="R50" s="452">
        <v>0</v>
      </c>
      <c r="S50" s="452">
        <v>0</v>
      </c>
      <c r="T50" s="452">
        <v>0</v>
      </c>
      <c r="U50" s="452">
        <v>1</v>
      </c>
      <c r="V50" s="452">
        <v>3</v>
      </c>
      <c r="W50" s="452">
        <v>2</v>
      </c>
      <c r="X50" s="452">
        <v>0</v>
      </c>
      <c r="Y50" s="449"/>
      <c r="Z50" s="446"/>
    </row>
    <row r="51" spans="1:26" ht="12.75">
      <c r="A51" s="612" t="s">
        <v>89</v>
      </c>
      <c r="B51" s="313" t="s">
        <v>2</v>
      </c>
      <c r="C51" s="51">
        <v>7</v>
      </c>
      <c r="D51" s="451">
        <v>0</v>
      </c>
      <c r="E51" s="451">
        <v>0</v>
      </c>
      <c r="F51" s="451">
        <v>0</v>
      </c>
      <c r="G51" s="451">
        <v>0</v>
      </c>
      <c r="H51" s="451">
        <v>0</v>
      </c>
      <c r="I51" s="451">
        <v>0</v>
      </c>
      <c r="J51" s="451">
        <v>0</v>
      </c>
      <c r="K51" s="451">
        <v>0</v>
      </c>
      <c r="L51" s="451">
        <v>0</v>
      </c>
      <c r="M51" s="451">
        <v>0</v>
      </c>
      <c r="N51" s="451">
        <v>0</v>
      </c>
      <c r="O51" s="451">
        <v>0</v>
      </c>
      <c r="P51" s="451">
        <v>0</v>
      </c>
      <c r="Q51" s="451">
        <v>0</v>
      </c>
      <c r="R51" s="451">
        <v>0</v>
      </c>
      <c r="S51" s="451">
        <v>0</v>
      </c>
      <c r="T51" s="451">
        <v>2</v>
      </c>
      <c r="U51" s="451">
        <v>3</v>
      </c>
      <c r="V51" s="451">
        <v>1</v>
      </c>
      <c r="W51" s="451">
        <v>1</v>
      </c>
      <c r="X51" s="451">
        <v>0</v>
      </c>
      <c r="Y51" s="455"/>
      <c r="Z51" s="446"/>
    </row>
    <row r="52" spans="1:26" ht="12.75">
      <c r="A52" s="613"/>
      <c r="B52" s="313" t="s">
        <v>45</v>
      </c>
      <c r="C52" s="51">
        <v>4</v>
      </c>
      <c r="D52" s="451">
        <v>0</v>
      </c>
      <c r="E52" s="451">
        <v>0</v>
      </c>
      <c r="F52" s="451">
        <v>0</v>
      </c>
      <c r="G52" s="451">
        <v>0</v>
      </c>
      <c r="H52" s="451">
        <v>0</v>
      </c>
      <c r="I52" s="451">
        <v>0</v>
      </c>
      <c r="J52" s="451">
        <v>0</v>
      </c>
      <c r="K52" s="451">
        <v>0</v>
      </c>
      <c r="L52" s="451">
        <v>0</v>
      </c>
      <c r="M52" s="451">
        <v>0</v>
      </c>
      <c r="N52" s="451">
        <v>0</v>
      </c>
      <c r="O52" s="451">
        <v>0</v>
      </c>
      <c r="P52" s="451">
        <v>0</v>
      </c>
      <c r="Q52" s="451">
        <v>0</v>
      </c>
      <c r="R52" s="451">
        <v>0</v>
      </c>
      <c r="S52" s="451">
        <v>0</v>
      </c>
      <c r="T52" s="451">
        <v>1</v>
      </c>
      <c r="U52" s="451">
        <v>2</v>
      </c>
      <c r="V52" s="451">
        <v>0</v>
      </c>
      <c r="W52" s="451">
        <v>1</v>
      </c>
      <c r="X52" s="451">
        <v>0</v>
      </c>
      <c r="Y52" s="448"/>
      <c r="Z52" s="446"/>
    </row>
    <row r="53" spans="1:26" ht="12.75">
      <c r="A53" s="614"/>
      <c r="B53" s="314" t="s">
        <v>46</v>
      </c>
      <c r="C53" s="52">
        <v>3</v>
      </c>
      <c r="D53" s="452">
        <v>0</v>
      </c>
      <c r="E53" s="452">
        <v>0</v>
      </c>
      <c r="F53" s="452">
        <v>0</v>
      </c>
      <c r="G53" s="452">
        <v>0</v>
      </c>
      <c r="H53" s="452">
        <v>0</v>
      </c>
      <c r="I53" s="452">
        <v>0</v>
      </c>
      <c r="J53" s="452">
        <v>0</v>
      </c>
      <c r="K53" s="452">
        <v>0</v>
      </c>
      <c r="L53" s="452">
        <v>0</v>
      </c>
      <c r="M53" s="452">
        <v>0</v>
      </c>
      <c r="N53" s="452">
        <v>0</v>
      </c>
      <c r="O53" s="452">
        <v>0</v>
      </c>
      <c r="P53" s="452">
        <v>0</v>
      </c>
      <c r="Q53" s="452">
        <v>0</v>
      </c>
      <c r="R53" s="452">
        <v>0</v>
      </c>
      <c r="S53" s="452">
        <v>0</v>
      </c>
      <c r="T53" s="452">
        <v>1</v>
      </c>
      <c r="U53" s="452">
        <v>1</v>
      </c>
      <c r="V53" s="452">
        <v>1</v>
      </c>
      <c r="W53" s="452">
        <v>0</v>
      </c>
      <c r="X53" s="452">
        <v>0</v>
      </c>
      <c r="Y53" s="449"/>
      <c r="Z53" s="446"/>
    </row>
    <row r="54" spans="1:26" ht="12.75">
      <c r="A54" s="612" t="s">
        <v>90</v>
      </c>
      <c r="B54" s="313" t="s">
        <v>2</v>
      </c>
      <c r="C54" s="51">
        <v>3</v>
      </c>
      <c r="D54" s="451">
        <v>0</v>
      </c>
      <c r="E54" s="451">
        <v>0</v>
      </c>
      <c r="F54" s="451">
        <v>0</v>
      </c>
      <c r="G54" s="451">
        <v>0</v>
      </c>
      <c r="H54" s="451">
        <v>0</v>
      </c>
      <c r="I54" s="451">
        <v>0</v>
      </c>
      <c r="J54" s="451">
        <v>0</v>
      </c>
      <c r="K54" s="451">
        <v>0</v>
      </c>
      <c r="L54" s="451">
        <v>0</v>
      </c>
      <c r="M54" s="451">
        <v>0</v>
      </c>
      <c r="N54" s="451">
        <v>0</v>
      </c>
      <c r="O54" s="451">
        <v>0</v>
      </c>
      <c r="P54" s="451">
        <v>0</v>
      </c>
      <c r="Q54" s="451">
        <v>0</v>
      </c>
      <c r="R54" s="451">
        <v>1</v>
      </c>
      <c r="S54" s="451">
        <v>0</v>
      </c>
      <c r="T54" s="451">
        <v>1</v>
      </c>
      <c r="U54" s="451">
        <v>0</v>
      </c>
      <c r="V54" s="451">
        <v>0</v>
      </c>
      <c r="W54" s="451">
        <v>1</v>
      </c>
      <c r="X54" s="451">
        <v>0</v>
      </c>
      <c r="Y54" s="455"/>
      <c r="Z54" s="446"/>
    </row>
    <row r="55" spans="1:26" ht="12.75">
      <c r="A55" s="613"/>
      <c r="B55" s="313" t="s">
        <v>45</v>
      </c>
      <c r="C55" s="51">
        <v>3</v>
      </c>
      <c r="D55" s="451">
        <v>0</v>
      </c>
      <c r="E55" s="451">
        <v>0</v>
      </c>
      <c r="F55" s="451">
        <v>0</v>
      </c>
      <c r="G55" s="451">
        <v>0</v>
      </c>
      <c r="H55" s="451">
        <v>0</v>
      </c>
      <c r="I55" s="451">
        <v>0</v>
      </c>
      <c r="J55" s="451">
        <v>0</v>
      </c>
      <c r="K55" s="451">
        <v>0</v>
      </c>
      <c r="L55" s="451">
        <v>0</v>
      </c>
      <c r="M55" s="451">
        <v>0</v>
      </c>
      <c r="N55" s="451">
        <v>0</v>
      </c>
      <c r="O55" s="451">
        <v>0</v>
      </c>
      <c r="P55" s="451">
        <v>0</v>
      </c>
      <c r="Q55" s="451">
        <v>0</v>
      </c>
      <c r="R55" s="451">
        <v>1</v>
      </c>
      <c r="S55" s="451">
        <v>0</v>
      </c>
      <c r="T55" s="451">
        <v>1</v>
      </c>
      <c r="U55" s="451">
        <v>0</v>
      </c>
      <c r="V55" s="451">
        <v>0</v>
      </c>
      <c r="W55" s="451">
        <v>1</v>
      </c>
      <c r="X55" s="451">
        <v>0</v>
      </c>
      <c r="Y55" s="448"/>
      <c r="Z55" s="446"/>
    </row>
    <row r="56" spans="1:26" ht="12.75">
      <c r="A56" s="614"/>
      <c r="B56" s="314" t="s">
        <v>46</v>
      </c>
      <c r="C56" s="52" t="s">
        <v>9</v>
      </c>
      <c r="D56" s="452">
        <v>0</v>
      </c>
      <c r="E56" s="452">
        <v>0</v>
      </c>
      <c r="F56" s="452">
        <v>0</v>
      </c>
      <c r="G56" s="452">
        <v>0</v>
      </c>
      <c r="H56" s="452">
        <v>0</v>
      </c>
      <c r="I56" s="452">
        <v>0</v>
      </c>
      <c r="J56" s="452">
        <v>0</v>
      </c>
      <c r="K56" s="452">
        <v>0</v>
      </c>
      <c r="L56" s="452">
        <v>0</v>
      </c>
      <c r="M56" s="452">
        <v>0</v>
      </c>
      <c r="N56" s="452">
        <v>0</v>
      </c>
      <c r="O56" s="452">
        <v>0</v>
      </c>
      <c r="P56" s="452">
        <v>0</v>
      </c>
      <c r="Q56" s="452">
        <v>0</v>
      </c>
      <c r="R56" s="452">
        <v>0</v>
      </c>
      <c r="S56" s="452">
        <v>0</v>
      </c>
      <c r="T56" s="452">
        <v>0</v>
      </c>
      <c r="U56" s="452">
        <v>0</v>
      </c>
      <c r="V56" s="452">
        <v>0</v>
      </c>
      <c r="W56" s="452">
        <v>0</v>
      </c>
      <c r="X56" s="452">
        <v>0</v>
      </c>
      <c r="Y56" s="449"/>
      <c r="Z56" s="446"/>
    </row>
    <row r="57" spans="1:26" ht="12.75">
      <c r="A57" s="612" t="s">
        <v>91</v>
      </c>
      <c r="B57" s="313" t="s">
        <v>2</v>
      </c>
      <c r="C57" s="51">
        <v>5</v>
      </c>
      <c r="D57" s="451">
        <v>0</v>
      </c>
      <c r="E57" s="451">
        <v>0</v>
      </c>
      <c r="F57" s="451">
        <v>0</v>
      </c>
      <c r="G57" s="451">
        <v>0</v>
      </c>
      <c r="H57" s="451">
        <v>0</v>
      </c>
      <c r="I57" s="451">
        <v>0</v>
      </c>
      <c r="J57" s="451">
        <v>0</v>
      </c>
      <c r="K57" s="451">
        <v>0</v>
      </c>
      <c r="L57" s="451">
        <v>0</v>
      </c>
      <c r="M57" s="451">
        <v>0</v>
      </c>
      <c r="N57" s="451">
        <v>0</v>
      </c>
      <c r="O57" s="451">
        <v>0</v>
      </c>
      <c r="P57" s="451">
        <v>0</v>
      </c>
      <c r="Q57" s="451">
        <v>0</v>
      </c>
      <c r="R57" s="451">
        <v>0</v>
      </c>
      <c r="S57" s="451">
        <v>0</v>
      </c>
      <c r="T57" s="451">
        <v>1</v>
      </c>
      <c r="U57" s="451">
        <v>0</v>
      </c>
      <c r="V57" s="451">
        <v>3</v>
      </c>
      <c r="W57" s="451">
        <v>1</v>
      </c>
      <c r="X57" s="451">
        <v>0</v>
      </c>
      <c r="Y57" s="455"/>
      <c r="Z57" s="446"/>
    </row>
    <row r="58" spans="1:26" ht="12.75">
      <c r="A58" s="613"/>
      <c r="B58" s="313" t="s">
        <v>45</v>
      </c>
      <c r="C58" s="51">
        <v>2</v>
      </c>
      <c r="D58" s="451">
        <v>0</v>
      </c>
      <c r="E58" s="451">
        <v>0</v>
      </c>
      <c r="F58" s="451">
        <v>0</v>
      </c>
      <c r="G58" s="451">
        <v>0</v>
      </c>
      <c r="H58" s="451">
        <v>0</v>
      </c>
      <c r="I58" s="451">
        <v>0</v>
      </c>
      <c r="J58" s="451">
        <v>0</v>
      </c>
      <c r="K58" s="451">
        <v>0</v>
      </c>
      <c r="L58" s="451">
        <v>0</v>
      </c>
      <c r="M58" s="451">
        <v>0</v>
      </c>
      <c r="N58" s="451">
        <v>0</v>
      </c>
      <c r="O58" s="451">
        <v>0</v>
      </c>
      <c r="P58" s="451">
        <v>0</v>
      </c>
      <c r="Q58" s="451">
        <v>0</v>
      </c>
      <c r="R58" s="451">
        <v>0</v>
      </c>
      <c r="S58" s="451">
        <v>0</v>
      </c>
      <c r="T58" s="451">
        <v>1</v>
      </c>
      <c r="U58" s="451">
        <v>0</v>
      </c>
      <c r="V58" s="451">
        <v>0</v>
      </c>
      <c r="W58" s="451">
        <v>1</v>
      </c>
      <c r="X58" s="451">
        <v>0</v>
      </c>
      <c r="Y58" s="448"/>
      <c r="Z58" s="446"/>
    </row>
    <row r="59" spans="1:26" ht="12.75">
      <c r="A59" s="614"/>
      <c r="B59" s="314" t="s">
        <v>46</v>
      </c>
      <c r="C59" s="52">
        <v>3</v>
      </c>
      <c r="D59" s="452">
        <v>0</v>
      </c>
      <c r="E59" s="452">
        <v>0</v>
      </c>
      <c r="F59" s="452">
        <v>0</v>
      </c>
      <c r="G59" s="452">
        <v>0</v>
      </c>
      <c r="H59" s="452">
        <v>0</v>
      </c>
      <c r="I59" s="452">
        <v>0</v>
      </c>
      <c r="J59" s="452">
        <v>0</v>
      </c>
      <c r="K59" s="452">
        <v>0</v>
      </c>
      <c r="L59" s="452">
        <v>0</v>
      </c>
      <c r="M59" s="452">
        <v>0</v>
      </c>
      <c r="N59" s="452">
        <v>0</v>
      </c>
      <c r="O59" s="452">
        <v>0</v>
      </c>
      <c r="P59" s="452">
        <v>0</v>
      </c>
      <c r="Q59" s="452">
        <v>0</v>
      </c>
      <c r="R59" s="452">
        <v>0</v>
      </c>
      <c r="S59" s="452">
        <v>0</v>
      </c>
      <c r="T59" s="452">
        <v>0</v>
      </c>
      <c r="U59" s="452">
        <v>0</v>
      </c>
      <c r="V59" s="452">
        <v>3</v>
      </c>
      <c r="W59" s="452">
        <v>0</v>
      </c>
      <c r="X59" s="452">
        <v>0</v>
      </c>
      <c r="Y59" s="449"/>
      <c r="Z59" s="446"/>
    </row>
    <row r="60" spans="1:26" ht="12.75">
      <c r="A60" s="612" t="s">
        <v>92</v>
      </c>
      <c r="B60" s="313" t="s">
        <v>2</v>
      </c>
      <c r="C60" s="51">
        <v>6</v>
      </c>
      <c r="D60" s="451">
        <v>0</v>
      </c>
      <c r="E60" s="451">
        <v>0</v>
      </c>
      <c r="F60" s="451">
        <v>0</v>
      </c>
      <c r="G60" s="451">
        <v>0</v>
      </c>
      <c r="H60" s="451">
        <v>0</v>
      </c>
      <c r="I60" s="451">
        <v>0</v>
      </c>
      <c r="J60" s="451">
        <v>0</v>
      </c>
      <c r="K60" s="451">
        <v>0</v>
      </c>
      <c r="L60" s="451">
        <v>0</v>
      </c>
      <c r="M60" s="451">
        <v>0</v>
      </c>
      <c r="N60" s="451">
        <v>0</v>
      </c>
      <c r="O60" s="451">
        <v>0</v>
      </c>
      <c r="P60" s="451">
        <v>2</v>
      </c>
      <c r="Q60" s="451">
        <v>0</v>
      </c>
      <c r="R60" s="451">
        <v>0</v>
      </c>
      <c r="S60" s="451">
        <v>0</v>
      </c>
      <c r="T60" s="451">
        <v>2</v>
      </c>
      <c r="U60" s="451">
        <v>2</v>
      </c>
      <c r="V60" s="451">
        <v>0</v>
      </c>
      <c r="W60" s="451">
        <v>0</v>
      </c>
      <c r="X60" s="451">
        <v>0</v>
      </c>
      <c r="Y60" s="455"/>
      <c r="Z60" s="446"/>
    </row>
    <row r="61" spans="1:26" ht="12.75">
      <c r="A61" s="613"/>
      <c r="B61" s="313" t="s">
        <v>45</v>
      </c>
      <c r="C61" s="51">
        <v>4</v>
      </c>
      <c r="D61" s="451">
        <v>0</v>
      </c>
      <c r="E61" s="451">
        <v>0</v>
      </c>
      <c r="F61" s="451">
        <v>0</v>
      </c>
      <c r="G61" s="451">
        <v>0</v>
      </c>
      <c r="H61" s="451">
        <v>0</v>
      </c>
      <c r="I61" s="451">
        <v>0</v>
      </c>
      <c r="J61" s="451">
        <v>0</v>
      </c>
      <c r="K61" s="451">
        <v>0</v>
      </c>
      <c r="L61" s="451">
        <v>0</v>
      </c>
      <c r="M61" s="451">
        <v>0</v>
      </c>
      <c r="N61" s="451">
        <v>0</v>
      </c>
      <c r="O61" s="451">
        <v>0</v>
      </c>
      <c r="P61" s="451">
        <v>2</v>
      </c>
      <c r="Q61" s="451">
        <v>0</v>
      </c>
      <c r="R61" s="451">
        <v>0</v>
      </c>
      <c r="S61" s="451">
        <v>0</v>
      </c>
      <c r="T61" s="451">
        <v>2</v>
      </c>
      <c r="U61" s="451">
        <v>0</v>
      </c>
      <c r="V61" s="451">
        <v>0</v>
      </c>
      <c r="W61" s="451">
        <v>0</v>
      </c>
      <c r="X61" s="451">
        <v>0</v>
      </c>
      <c r="Y61" s="448"/>
      <c r="Z61" s="446"/>
    </row>
    <row r="62" spans="1:26" ht="12.75">
      <c r="A62" s="614"/>
      <c r="B62" s="314" t="s">
        <v>46</v>
      </c>
      <c r="C62" s="52">
        <v>2</v>
      </c>
      <c r="D62" s="452">
        <v>0</v>
      </c>
      <c r="E62" s="452">
        <v>0</v>
      </c>
      <c r="F62" s="452">
        <v>0</v>
      </c>
      <c r="G62" s="452">
        <v>0</v>
      </c>
      <c r="H62" s="452">
        <v>0</v>
      </c>
      <c r="I62" s="452">
        <v>0</v>
      </c>
      <c r="J62" s="452">
        <v>0</v>
      </c>
      <c r="K62" s="452">
        <v>0</v>
      </c>
      <c r="L62" s="452">
        <v>0</v>
      </c>
      <c r="M62" s="452">
        <v>0</v>
      </c>
      <c r="N62" s="452">
        <v>0</v>
      </c>
      <c r="O62" s="452">
        <v>0</v>
      </c>
      <c r="P62" s="452">
        <v>0</v>
      </c>
      <c r="Q62" s="452">
        <v>0</v>
      </c>
      <c r="R62" s="452">
        <v>0</v>
      </c>
      <c r="S62" s="452">
        <v>0</v>
      </c>
      <c r="T62" s="452">
        <v>0</v>
      </c>
      <c r="U62" s="452">
        <v>2</v>
      </c>
      <c r="V62" s="452">
        <v>0</v>
      </c>
      <c r="W62" s="452">
        <v>0</v>
      </c>
      <c r="X62" s="452">
        <v>0</v>
      </c>
      <c r="Y62" s="449"/>
      <c r="Z62" s="446"/>
    </row>
    <row r="63" spans="1:26" ht="12.75">
      <c r="A63" s="612" t="s">
        <v>93</v>
      </c>
      <c r="B63" s="313" t="s">
        <v>2</v>
      </c>
      <c r="C63" s="51">
        <v>2</v>
      </c>
      <c r="D63" s="451">
        <v>0</v>
      </c>
      <c r="E63" s="451">
        <v>0</v>
      </c>
      <c r="F63" s="451">
        <v>0</v>
      </c>
      <c r="G63" s="451">
        <v>0</v>
      </c>
      <c r="H63" s="451">
        <v>0</v>
      </c>
      <c r="I63" s="451">
        <v>0</v>
      </c>
      <c r="J63" s="451">
        <v>0</v>
      </c>
      <c r="K63" s="451">
        <v>0</v>
      </c>
      <c r="L63" s="451">
        <v>0</v>
      </c>
      <c r="M63" s="451">
        <v>0</v>
      </c>
      <c r="N63" s="451">
        <v>0</v>
      </c>
      <c r="O63" s="451">
        <v>0</v>
      </c>
      <c r="P63" s="451">
        <v>0</v>
      </c>
      <c r="Q63" s="451">
        <v>0</v>
      </c>
      <c r="R63" s="451">
        <v>1</v>
      </c>
      <c r="S63" s="451">
        <v>0</v>
      </c>
      <c r="T63" s="451">
        <v>0</v>
      </c>
      <c r="U63" s="451">
        <v>1</v>
      </c>
      <c r="V63" s="451">
        <v>0</v>
      </c>
      <c r="W63" s="451">
        <v>0</v>
      </c>
      <c r="X63" s="451">
        <v>0</v>
      </c>
      <c r="Y63" s="455"/>
      <c r="Z63" s="446"/>
    </row>
    <row r="64" spans="1:26" ht="12.75">
      <c r="A64" s="613"/>
      <c r="B64" s="313" t="s">
        <v>45</v>
      </c>
      <c r="C64" s="51">
        <v>1</v>
      </c>
      <c r="D64" s="451">
        <v>0</v>
      </c>
      <c r="E64" s="451">
        <v>0</v>
      </c>
      <c r="F64" s="451">
        <v>0</v>
      </c>
      <c r="G64" s="451">
        <v>0</v>
      </c>
      <c r="H64" s="451">
        <v>0</v>
      </c>
      <c r="I64" s="451">
        <v>0</v>
      </c>
      <c r="J64" s="451">
        <v>0</v>
      </c>
      <c r="K64" s="451">
        <v>0</v>
      </c>
      <c r="L64" s="451">
        <v>0</v>
      </c>
      <c r="M64" s="451">
        <v>0</v>
      </c>
      <c r="N64" s="451">
        <v>0</v>
      </c>
      <c r="O64" s="451">
        <v>0</v>
      </c>
      <c r="P64" s="451">
        <v>0</v>
      </c>
      <c r="Q64" s="451">
        <v>0</v>
      </c>
      <c r="R64" s="451">
        <v>1</v>
      </c>
      <c r="S64" s="451">
        <v>0</v>
      </c>
      <c r="T64" s="451">
        <v>0</v>
      </c>
      <c r="U64" s="451">
        <v>0</v>
      </c>
      <c r="V64" s="451">
        <v>0</v>
      </c>
      <c r="W64" s="451">
        <v>0</v>
      </c>
      <c r="X64" s="451">
        <v>0</v>
      </c>
      <c r="Y64" s="448"/>
      <c r="Z64" s="446"/>
    </row>
    <row r="65" spans="1:26" ht="12.75">
      <c r="A65" s="614"/>
      <c r="B65" s="314" t="s">
        <v>46</v>
      </c>
      <c r="C65" s="52">
        <v>1</v>
      </c>
      <c r="D65" s="452">
        <v>0</v>
      </c>
      <c r="E65" s="452">
        <v>0</v>
      </c>
      <c r="F65" s="452">
        <v>0</v>
      </c>
      <c r="G65" s="452">
        <v>0</v>
      </c>
      <c r="H65" s="452">
        <v>0</v>
      </c>
      <c r="I65" s="452">
        <v>0</v>
      </c>
      <c r="J65" s="452">
        <v>0</v>
      </c>
      <c r="K65" s="452">
        <v>0</v>
      </c>
      <c r="L65" s="452">
        <v>0</v>
      </c>
      <c r="M65" s="452">
        <v>0</v>
      </c>
      <c r="N65" s="452">
        <v>0</v>
      </c>
      <c r="O65" s="452">
        <v>0</v>
      </c>
      <c r="P65" s="452">
        <v>0</v>
      </c>
      <c r="Q65" s="452">
        <v>0</v>
      </c>
      <c r="R65" s="452">
        <v>0</v>
      </c>
      <c r="S65" s="452">
        <v>0</v>
      </c>
      <c r="T65" s="452">
        <v>0</v>
      </c>
      <c r="U65" s="452">
        <v>1</v>
      </c>
      <c r="V65" s="452">
        <v>0</v>
      </c>
      <c r="W65" s="452">
        <v>0</v>
      </c>
      <c r="X65" s="452">
        <v>0</v>
      </c>
      <c r="Y65" s="449"/>
      <c r="Z65" s="446"/>
    </row>
    <row r="66" spans="1:26" ht="12.75">
      <c r="A66" s="612" t="s">
        <v>94</v>
      </c>
      <c r="B66" s="313" t="s">
        <v>2</v>
      </c>
      <c r="C66" s="51">
        <v>1</v>
      </c>
      <c r="D66" s="451">
        <v>0</v>
      </c>
      <c r="E66" s="451">
        <v>0</v>
      </c>
      <c r="F66" s="451">
        <v>0</v>
      </c>
      <c r="G66" s="451">
        <v>0</v>
      </c>
      <c r="H66" s="451">
        <v>0</v>
      </c>
      <c r="I66" s="451">
        <v>0</v>
      </c>
      <c r="J66" s="451">
        <v>0</v>
      </c>
      <c r="K66" s="451">
        <v>0</v>
      </c>
      <c r="L66" s="451">
        <v>0</v>
      </c>
      <c r="M66" s="451">
        <v>0</v>
      </c>
      <c r="N66" s="451">
        <v>0</v>
      </c>
      <c r="O66" s="451">
        <v>0</v>
      </c>
      <c r="P66" s="451">
        <v>0</v>
      </c>
      <c r="Q66" s="451">
        <v>0</v>
      </c>
      <c r="R66" s="451">
        <v>0</v>
      </c>
      <c r="S66" s="451">
        <v>0</v>
      </c>
      <c r="T66" s="451">
        <v>0</v>
      </c>
      <c r="U66" s="451">
        <v>0</v>
      </c>
      <c r="V66" s="451">
        <v>1</v>
      </c>
      <c r="W66" s="451">
        <v>0</v>
      </c>
      <c r="X66" s="451">
        <v>0</v>
      </c>
      <c r="Y66" s="455"/>
      <c r="Z66" s="446"/>
    </row>
    <row r="67" spans="1:26" ht="12.75">
      <c r="A67" s="613"/>
      <c r="B67" s="313" t="s">
        <v>45</v>
      </c>
      <c r="C67" s="51" t="s">
        <v>9</v>
      </c>
      <c r="D67" s="451">
        <v>0</v>
      </c>
      <c r="E67" s="451">
        <v>0</v>
      </c>
      <c r="F67" s="451">
        <v>0</v>
      </c>
      <c r="G67" s="451">
        <v>0</v>
      </c>
      <c r="H67" s="451">
        <v>0</v>
      </c>
      <c r="I67" s="451">
        <v>0</v>
      </c>
      <c r="J67" s="451">
        <v>0</v>
      </c>
      <c r="K67" s="451">
        <v>0</v>
      </c>
      <c r="L67" s="451">
        <v>0</v>
      </c>
      <c r="M67" s="451">
        <v>0</v>
      </c>
      <c r="N67" s="451">
        <v>0</v>
      </c>
      <c r="O67" s="451">
        <v>0</v>
      </c>
      <c r="P67" s="451">
        <v>0</v>
      </c>
      <c r="Q67" s="451">
        <v>0</v>
      </c>
      <c r="R67" s="451">
        <v>0</v>
      </c>
      <c r="S67" s="451">
        <v>0</v>
      </c>
      <c r="T67" s="451">
        <v>0</v>
      </c>
      <c r="U67" s="451">
        <v>0</v>
      </c>
      <c r="V67" s="451">
        <v>0</v>
      </c>
      <c r="W67" s="451">
        <v>0</v>
      </c>
      <c r="X67" s="451">
        <v>0</v>
      </c>
      <c r="Y67" s="448"/>
      <c r="Z67" s="446"/>
    </row>
    <row r="68" spans="1:26" ht="12.75">
      <c r="A68" s="614"/>
      <c r="B68" s="314" t="s">
        <v>46</v>
      </c>
      <c r="C68" s="52">
        <v>1</v>
      </c>
      <c r="D68" s="452">
        <v>0</v>
      </c>
      <c r="E68" s="452">
        <v>0</v>
      </c>
      <c r="F68" s="452">
        <v>0</v>
      </c>
      <c r="G68" s="452">
        <v>0</v>
      </c>
      <c r="H68" s="452">
        <v>0</v>
      </c>
      <c r="I68" s="452">
        <v>0</v>
      </c>
      <c r="J68" s="452">
        <v>0</v>
      </c>
      <c r="K68" s="452">
        <v>0</v>
      </c>
      <c r="L68" s="452">
        <v>0</v>
      </c>
      <c r="M68" s="452">
        <v>0</v>
      </c>
      <c r="N68" s="452">
        <v>0</v>
      </c>
      <c r="O68" s="452">
        <v>0</v>
      </c>
      <c r="P68" s="452">
        <v>0</v>
      </c>
      <c r="Q68" s="452">
        <v>0</v>
      </c>
      <c r="R68" s="452">
        <v>0</v>
      </c>
      <c r="S68" s="452">
        <v>0</v>
      </c>
      <c r="T68" s="452">
        <v>0</v>
      </c>
      <c r="U68" s="452">
        <v>0</v>
      </c>
      <c r="V68" s="452">
        <v>1</v>
      </c>
      <c r="W68" s="452">
        <v>0</v>
      </c>
      <c r="X68" s="452">
        <v>0</v>
      </c>
      <c r="Y68" s="449"/>
      <c r="Z68" s="446"/>
    </row>
    <row r="69" spans="1:25" ht="12.75">
      <c r="A69" s="315" t="s">
        <v>282</v>
      </c>
      <c r="B69" s="316"/>
      <c r="Y69" s="37"/>
    </row>
    <row r="70" ht="12.75">
      <c r="Y70" s="89"/>
    </row>
  </sheetData>
  <sheetProtection/>
  <mergeCells count="22">
    <mergeCell ref="A57:A59"/>
    <mergeCell ref="A60:A62"/>
    <mergeCell ref="A63:A65"/>
    <mergeCell ref="A66:A68"/>
    <mergeCell ref="A39:A41"/>
    <mergeCell ref="A42:A44"/>
    <mergeCell ref="A45:A47"/>
    <mergeCell ref="A48:A50"/>
    <mergeCell ref="A51:A53"/>
    <mergeCell ref="A54:A56"/>
    <mergeCell ref="A21:A23"/>
    <mergeCell ref="A24:A26"/>
    <mergeCell ref="A27:A29"/>
    <mergeCell ref="A30:A32"/>
    <mergeCell ref="A33:A35"/>
    <mergeCell ref="A36:A38"/>
    <mergeCell ref="A3:A5"/>
    <mergeCell ref="A6:A8"/>
    <mergeCell ref="A9:A11"/>
    <mergeCell ref="A12:A14"/>
    <mergeCell ref="A15:A17"/>
    <mergeCell ref="A18:A20"/>
  </mergeCells>
  <printOptions/>
  <pageMargins left="0.3937007874015748" right="0.3937007874015748" top="0.5905511811023623" bottom="0.3937007874015748" header="0.31496062992125984" footer="0.31496062992125984"/>
  <pageSetup fitToHeight="1" fitToWidth="1" horizontalDpi="600" verticalDpi="600" orientation="landscape" paperSize="9" scale="62" r:id="rId1"/>
</worksheet>
</file>

<file path=xl/worksheets/sheet18.xml><?xml version="1.0" encoding="utf-8"?>
<worksheet xmlns="http://schemas.openxmlformats.org/spreadsheetml/2006/main" xmlns:r="http://schemas.openxmlformats.org/officeDocument/2006/relationships">
  <sheetPr>
    <pageSetUpPr fitToPage="1"/>
  </sheetPr>
  <dimension ref="A1:Y70"/>
  <sheetViews>
    <sheetView view="pageBreakPreview" zoomScaleSheetLayoutView="100" zoomScalePageLayoutView="0" workbookViewId="0" topLeftCell="A1">
      <pane xSplit="2" ySplit="2" topLeftCell="J52" activePane="bottomRight" state="frozen"/>
      <selection pane="topLeft" activeCell="A1" sqref="A1"/>
      <selection pane="topRight" activeCell="A1" sqref="A1"/>
      <selection pane="bottomLeft" activeCell="A1" sqref="A1"/>
      <selection pane="bottomRight" activeCell="Z12" sqref="Z12:Z69"/>
    </sheetView>
  </sheetViews>
  <sheetFormatPr defaultColWidth="9.00390625" defaultRowHeight="10.5" customHeight="1"/>
  <cols>
    <col min="1" max="1" width="8.140625" style="84" customWidth="1"/>
    <col min="2" max="2" width="4.8515625" style="85" customWidth="1"/>
    <col min="3" max="3" width="9.00390625" style="86" customWidth="1"/>
    <col min="4" max="25" width="7.57421875" style="86" customWidth="1"/>
    <col min="26" max="16384" width="9.00390625" style="86" customWidth="1"/>
  </cols>
  <sheetData>
    <row r="1" spans="1:25" s="68" customFormat="1" ht="12.75">
      <c r="A1" s="81" t="s">
        <v>283</v>
      </c>
      <c r="B1" s="82"/>
      <c r="C1" s="83"/>
      <c r="D1" s="83"/>
      <c r="E1" s="83"/>
      <c r="F1" s="83"/>
      <c r="G1" s="83"/>
      <c r="H1" s="83"/>
      <c r="I1" s="83"/>
      <c r="J1" s="83"/>
      <c r="K1" s="83"/>
      <c r="L1" s="83"/>
      <c r="M1" s="83"/>
      <c r="N1" s="83"/>
      <c r="O1" s="83"/>
      <c r="P1" s="83"/>
      <c r="Q1" s="83"/>
      <c r="R1" s="83"/>
      <c r="S1" s="83"/>
      <c r="T1" s="83"/>
      <c r="U1" s="83"/>
      <c r="V1" s="83"/>
      <c r="W1" s="83"/>
      <c r="Y1" s="30" t="s">
        <v>328</v>
      </c>
    </row>
    <row r="2" spans="1:25" s="68" customFormat="1" ht="12.75">
      <c r="A2" s="102"/>
      <c r="B2" s="103"/>
      <c r="C2" s="104" t="s">
        <v>2</v>
      </c>
      <c r="D2" s="109" t="s">
        <v>201</v>
      </c>
      <c r="E2" s="104" t="s">
        <v>130</v>
      </c>
      <c r="F2" s="104" t="s">
        <v>131</v>
      </c>
      <c r="G2" s="104" t="s">
        <v>132</v>
      </c>
      <c r="H2" s="104" t="s">
        <v>133</v>
      </c>
      <c r="I2" s="104" t="s">
        <v>134</v>
      </c>
      <c r="J2" s="104" t="s">
        <v>135</v>
      </c>
      <c r="K2" s="104" t="s">
        <v>136</v>
      </c>
      <c r="L2" s="104" t="s">
        <v>137</v>
      </c>
      <c r="M2" s="104" t="s">
        <v>138</v>
      </c>
      <c r="N2" s="104" t="s">
        <v>139</v>
      </c>
      <c r="O2" s="104" t="s">
        <v>140</v>
      </c>
      <c r="P2" s="104" t="s">
        <v>141</v>
      </c>
      <c r="Q2" s="104" t="s">
        <v>142</v>
      </c>
      <c r="R2" s="104" t="s">
        <v>143</v>
      </c>
      <c r="S2" s="104" t="s">
        <v>144</v>
      </c>
      <c r="T2" s="104" t="s">
        <v>145</v>
      </c>
      <c r="U2" s="104" t="s">
        <v>202</v>
      </c>
      <c r="V2" s="104" t="s">
        <v>203</v>
      </c>
      <c r="W2" s="104" t="s">
        <v>204</v>
      </c>
      <c r="X2" s="104" t="s">
        <v>205</v>
      </c>
      <c r="Y2" s="110" t="s">
        <v>113</v>
      </c>
    </row>
    <row r="3" spans="1:25" s="26" customFormat="1" ht="12.75">
      <c r="A3" s="520" t="s">
        <v>284</v>
      </c>
      <c r="B3" s="434" t="s">
        <v>2</v>
      </c>
      <c r="C3" s="327">
        <v>119346</v>
      </c>
      <c r="D3" s="329">
        <v>63</v>
      </c>
      <c r="E3" s="329">
        <v>19</v>
      </c>
      <c r="F3" s="329">
        <v>13</v>
      </c>
      <c r="G3" s="329">
        <v>13</v>
      </c>
      <c r="H3" s="329">
        <v>18</v>
      </c>
      <c r="I3" s="329">
        <v>31</v>
      </c>
      <c r="J3" s="329">
        <v>47</v>
      </c>
      <c r="K3" s="329">
        <v>75</v>
      </c>
      <c r="L3" s="329">
        <v>125</v>
      </c>
      <c r="M3" s="327">
        <v>224</v>
      </c>
      <c r="N3" s="327">
        <v>367</v>
      </c>
      <c r="O3" s="329">
        <v>677</v>
      </c>
      <c r="P3" s="329">
        <v>1561</v>
      </c>
      <c r="Q3" s="329">
        <v>3697</v>
      </c>
      <c r="R3" s="329">
        <v>6034</v>
      </c>
      <c r="S3" s="329">
        <v>11685</v>
      </c>
      <c r="T3" s="329">
        <v>22238</v>
      </c>
      <c r="U3" s="329">
        <v>31187</v>
      </c>
      <c r="V3" s="329">
        <v>26427</v>
      </c>
      <c r="W3" s="329">
        <v>11910</v>
      </c>
      <c r="X3" s="329">
        <v>2925</v>
      </c>
      <c r="Y3" s="329">
        <v>10</v>
      </c>
    </row>
    <row r="4" spans="1:25" s="26" customFormat="1" ht="12.75">
      <c r="A4" s="521"/>
      <c r="B4" s="435" t="s">
        <v>45</v>
      </c>
      <c r="C4" s="331">
        <v>65661</v>
      </c>
      <c r="D4" s="331">
        <v>34</v>
      </c>
      <c r="E4" s="331">
        <v>8</v>
      </c>
      <c r="F4" s="331">
        <v>7</v>
      </c>
      <c r="G4" s="331">
        <v>4</v>
      </c>
      <c r="H4" s="331">
        <v>8</v>
      </c>
      <c r="I4" s="331">
        <v>20</v>
      </c>
      <c r="J4" s="331">
        <v>32</v>
      </c>
      <c r="K4" s="331">
        <v>55</v>
      </c>
      <c r="L4" s="331">
        <v>83</v>
      </c>
      <c r="M4" s="331">
        <v>163</v>
      </c>
      <c r="N4" s="331">
        <v>263</v>
      </c>
      <c r="O4" s="331">
        <v>497</v>
      </c>
      <c r="P4" s="331">
        <v>1209</v>
      </c>
      <c r="Q4" s="331">
        <v>2854</v>
      </c>
      <c r="R4" s="331">
        <v>4476</v>
      </c>
      <c r="S4" s="331">
        <v>8271</v>
      </c>
      <c r="T4" s="331">
        <v>14471</v>
      </c>
      <c r="U4" s="331">
        <v>17621</v>
      </c>
      <c r="V4" s="331">
        <v>11284</v>
      </c>
      <c r="W4" s="331">
        <v>3656</v>
      </c>
      <c r="X4" s="331">
        <v>635</v>
      </c>
      <c r="Y4" s="331">
        <v>10</v>
      </c>
    </row>
    <row r="5" spans="1:25" s="26" customFormat="1" ht="12.75">
      <c r="A5" s="522"/>
      <c r="B5" s="436" t="s">
        <v>46</v>
      </c>
      <c r="C5" s="334">
        <v>53685</v>
      </c>
      <c r="D5" s="334">
        <v>29</v>
      </c>
      <c r="E5" s="334">
        <v>11</v>
      </c>
      <c r="F5" s="334">
        <v>6</v>
      </c>
      <c r="G5" s="334">
        <v>9</v>
      </c>
      <c r="H5" s="334">
        <v>10</v>
      </c>
      <c r="I5" s="334">
        <v>11</v>
      </c>
      <c r="J5" s="334">
        <v>15</v>
      </c>
      <c r="K5" s="334">
        <v>20</v>
      </c>
      <c r="L5" s="334">
        <v>42</v>
      </c>
      <c r="M5" s="334">
        <v>61</v>
      </c>
      <c r="N5" s="334">
        <v>104</v>
      </c>
      <c r="O5" s="334">
        <v>180</v>
      </c>
      <c r="P5" s="334">
        <v>352</v>
      </c>
      <c r="Q5" s="334">
        <v>843</v>
      </c>
      <c r="R5" s="334">
        <v>1558</v>
      </c>
      <c r="S5" s="334">
        <v>3414</v>
      </c>
      <c r="T5" s="334">
        <v>7767</v>
      </c>
      <c r="U5" s="334">
        <v>13566</v>
      </c>
      <c r="V5" s="334">
        <v>15143</v>
      </c>
      <c r="W5" s="334">
        <v>8254</v>
      </c>
      <c r="X5" s="334">
        <v>2290</v>
      </c>
      <c r="Y5" s="334" t="s">
        <v>9</v>
      </c>
    </row>
    <row r="6" spans="1:25" s="26" customFormat="1" ht="12.75">
      <c r="A6" s="523" t="s">
        <v>7</v>
      </c>
      <c r="B6" s="431" t="s">
        <v>2</v>
      </c>
      <c r="C6" s="105">
        <v>5834</v>
      </c>
      <c r="D6" s="105">
        <v>5</v>
      </c>
      <c r="E6" s="105" t="s">
        <v>9</v>
      </c>
      <c r="F6" s="105" t="s">
        <v>9</v>
      </c>
      <c r="G6" s="105">
        <v>2</v>
      </c>
      <c r="H6" s="105" t="s">
        <v>9</v>
      </c>
      <c r="I6" s="105" t="s">
        <v>9</v>
      </c>
      <c r="J6" s="105">
        <v>1</v>
      </c>
      <c r="K6" s="105">
        <v>4</v>
      </c>
      <c r="L6" s="105">
        <v>8</v>
      </c>
      <c r="M6" s="105">
        <v>11</v>
      </c>
      <c r="N6" s="105">
        <v>23</v>
      </c>
      <c r="O6" s="105">
        <v>29</v>
      </c>
      <c r="P6" s="105">
        <v>98</v>
      </c>
      <c r="Q6" s="105">
        <v>165</v>
      </c>
      <c r="R6" s="105">
        <v>267</v>
      </c>
      <c r="S6" s="105">
        <v>556</v>
      </c>
      <c r="T6" s="105">
        <v>1069</v>
      </c>
      <c r="U6" s="105">
        <v>1521</v>
      </c>
      <c r="V6" s="105">
        <v>1335</v>
      </c>
      <c r="W6" s="105">
        <v>589</v>
      </c>
      <c r="X6" s="105">
        <v>151</v>
      </c>
      <c r="Y6" s="105" t="s">
        <v>9</v>
      </c>
    </row>
    <row r="7" spans="1:25" s="26" customFormat="1" ht="12.75">
      <c r="A7" s="524"/>
      <c r="B7" s="432" t="s">
        <v>45</v>
      </c>
      <c r="C7" s="321">
        <v>3257</v>
      </c>
      <c r="D7" s="321">
        <v>4</v>
      </c>
      <c r="E7" s="321" t="s">
        <v>9</v>
      </c>
      <c r="F7" s="321" t="s">
        <v>9</v>
      </c>
      <c r="G7" s="321" t="s">
        <v>9</v>
      </c>
      <c r="H7" s="321" t="s">
        <v>9</v>
      </c>
      <c r="I7" s="321" t="s">
        <v>9</v>
      </c>
      <c r="J7" s="321">
        <v>1</v>
      </c>
      <c r="K7" s="321">
        <v>2</v>
      </c>
      <c r="L7" s="321">
        <v>5</v>
      </c>
      <c r="M7" s="321">
        <v>5</v>
      </c>
      <c r="N7" s="321">
        <v>19</v>
      </c>
      <c r="O7" s="321">
        <v>20</v>
      </c>
      <c r="P7" s="321">
        <v>70</v>
      </c>
      <c r="Q7" s="321">
        <v>125</v>
      </c>
      <c r="R7" s="321">
        <v>198</v>
      </c>
      <c r="S7" s="321">
        <v>393</v>
      </c>
      <c r="T7" s="321">
        <v>716</v>
      </c>
      <c r="U7" s="321">
        <v>853</v>
      </c>
      <c r="V7" s="321">
        <v>612</v>
      </c>
      <c r="W7" s="321">
        <v>200</v>
      </c>
      <c r="X7" s="321">
        <v>34</v>
      </c>
      <c r="Y7" s="321" t="s">
        <v>9</v>
      </c>
    </row>
    <row r="8" spans="1:25" s="26" customFormat="1" ht="12.75">
      <c r="A8" s="525"/>
      <c r="B8" s="433" t="s">
        <v>46</v>
      </c>
      <c r="C8" s="324">
        <v>2577</v>
      </c>
      <c r="D8" s="324">
        <v>1</v>
      </c>
      <c r="E8" s="324" t="s">
        <v>9</v>
      </c>
      <c r="F8" s="324" t="s">
        <v>9</v>
      </c>
      <c r="G8" s="324">
        <v>2</v>
      </c>
      <c r="H8" s="324" t="s">
        <v>9</v>
      </c>
      <c r="I8" s="324" t="s">
        <v>9</v>
      </c>
      <c r="J8" s="324" t="s">
        <v>9</v>
      </c>
      <c r="K8" s="324">
        <v>2</v>
      </c>
      <c r="L8" s="324">
        <v>3</v>
      </c>
      <c r="M8" s="324">
        <v>6</v>
      </c>
      <c r="N8" s="324">
        <v>4</v>
      </c>
      <c r="O8" s="324">
        <v>9</v>
      </c>
      <c r="P8" s="324">
        <v>28</v>
      </c>
      <c r="Q8" s="324">
        <v>40</v>
      </c>
      <c r="R8" s="324">
        <v>69</v>
      </c>
      <c r="S8" s="324">
        <v>163</v>
      </c>
      <c r="T8" s="324">
        <v>353</v>
      </c>
      <c r="U8" s="324">
        <v>668</v>
      </c>
      <c r="V8" s="324">
        <v>723</v>
      </c>
      <c r="W8" s="324">
        <v>389</v>
      </c>
      <c r="X8" s="324">
        <v>117</v>
      </c>
      <c r="Y8" s="324" t="s">
        <v>9</v>
      </c>
    </row>
    <row r="9" spans="1:25" s="26" customFormat="1" ht="12.75">
      <c r="A9" s="526" t="s">
        <v>150</v>
      </c>
      <c r="B9" s="73" t="s">
        <v>2</v>
      </c>
      <c r="C9" s="28">
        <f>IF(SUM(C10:C11)=0,"-",SUM(C10:C11))</f>
        <v>324</v>
      </c>
      <c r="D9" s="28">
        <f>IF(SUM(D10:D11)=0,"-",SUM(D10:D11))</f>
        <v>2</v>
      </c>
      <c r="E9" s="28" t="str">
        <f aca="true" t="shared" si="0" ref="E9:Y9">IF(SUM(E10:E11)=0,"-",SUM(E10:E11))</f>
        <v>-</v>
      </c>
      <c r="F9" s="28" t="str">
        <f t="shared" si="0"/>
        <v>-</v>
      </c>
      <c r="G9" s="28" t="str">
        <f t="shared" si="0"/>
        <v>-</v>
      </c>
      <c r="H9" s="28" t="str">
        <f t="shared" si="0"/>
        <v>-</v>
      </c>
      <c r="I9" s="28" t="str">
        <f t="shared" si="0"/>
        <v>-</v>
      </c>
      <c r="J9" s="28" t="str">
        <f t="shared" si="0"/>
        <v>-</v>
      </c>
      <c r="K9" s="28" t="str">
        <f t="shared" si="0"/>
        <v>-</v>
      </c>
      <c r="L9" s="28">
        <f t="shared" si="0"/>
        <v>2</v>
      </c>
      <c r="M9" s="28">
        <f t="shared" si="0"/>
        <v>1</v>
      </c>
      <c r="N9" s="28">
        <f t="shared" si="0"/>
        <v>2</v>
      </c>
      <c r="O9" s="28" t="str">
        <f t="shared" si="0"/>
        <v>-</v>
      </c>
      <c r="P9" s="28">
        <f t="shared" si="0"/>
        <v>4</v>
      </c>
      <c r="Q9" s="28">
        <f t="shared" si="0"/>
        <v>7</v>
      </c>
      <c r="R9" s="28">
        <f t="shared" si="0"/>
        <v>12</v>
      </c>
      <c r="S9" s="28">
        <f t="shared" si="0"/>
        <v>31</v>
      </c>
      <c r="T9" s="28">
        <f t="shared" si="0"/>
        <v>54</v>
      </c>
      <c r="U9" s="28">
        <f t="shared" si="0"/>
        <v>93</v>
      </c>
      <c r="V9" s="28">
        <f t="shared" si="0"/>
        <v>68</v>
      </c>
      <c r="W9" s="28">
        <f t="shared" si="0"/>
        <v>38</v>
      </c>
      <c r="X9" s="28">
        <f t="shared" si="0"/>
        <v>10</v>
      </c>
      <c r="Y9" s="28" t="str">
        <f t="shared" si="0"/>
        <v>-</v>
      </c>
    </row>
    <row r="10" spans="1:25" s="26" customFormat="1" ht="12.75">
      <c r="A10" s="527"/>
      <c r="B10" s="287" t="s">
        <v>45</v>
      </c>
      <c r="C10" s="270">
        <v>194</v>
      </c>
      <c r="D10" s="270">
        <f aca="true" t="shared" si="1" ref="D10:Y11">IF(SUM(D13,D16,D19,D22,D25,D28,D31,D34,D37,D40,D43,D46,D49,D52,D55,D58,D61,D64,D67)=0,"-",SUM(D13,D16,D19,D22,D25,D28,D31,D34,D37,D40,D43,D46,D49,D52,D55,D58,D61,D64,D67))</f>
        <v>1</v>
      </c>
      <c r="E10" s="270" t="str">
        <f t="shared" si="1"/>
        <v>-</v>
      </c>
      <c r="F10" s="270" t="str">
        <f t="shared" si="1"/>
        <v>-</v>
      </c>
      <c r="G10" s="270" t="str">
        <f t="shared" si="1"/>
        <v>-</v>
      </c>
      <c r="H10" s="270" t="str">
        <f t="shared" si="1"/>
        <v>-</v>
      </c>
      <c r="I10" s="270" t="str">
        <f t="shared" si="1"/>
        <v>-</v>
      </c>
      <c r="J10" s="270" t="str">
        <f t="shared" si="1"/>
        <v>-</v>
      </c>
      <c r="K10" s="270" t="str">
        <f t="shared" si="1"/>
        <v>-</v>
      </c>
      <c r="L10" s="270">
        <f t="shared" si="1"/>
        <v>2</v>
      </c>
      <c r="M10" s="270">
        <f t="shared" si="1"/>
        <v>1</v>
      </c>
      <c r="N10" s="270">
        <f t="shared" si="1"/>
        <v>2</v>
      </c>
      <c r="O10" s="270" t="str">
        <f t="shared" si="1"/>
        <v>-</v>
      </c>
      <c r="P10" s="270">
        <f t="shared" si="1"/>
        <v>4</v>
      </c>
      <c r="Q10" s="270">
        <f t="shared" si="1"/>
        <v>7</v>
      </c>
      <c r="R10" s="270">
        <f t="shared" si="1"/>
        <v>8</v>
      </c>
      <c r="S10" s="270">
        <f t="shared" si="1"/>
        <v>29</v>
      </c>
      <c r="T10" s="270">
        <f t="shared" si="1"/>
        <v>36</v>
      </c>
      <c r="U10" s="270">
        <f t="shared" si="1"/>
        <v>56</v>
      </c>
      <c r="V10" s="270">
        <f t="shared" si="1"/>
        <v>31</v>
      </c>
      <c r="W10" s="270">
        <f t="shared" si="1"/>
        <v>17</v>
      </c>
      <c r="X10" s="270" t="str">
        <f t="shared" si="1"/>
        <v>-</v>
      </c>
      <c r="Y10" s="270" t="str">
        <f t="shared" si="1"/>
        <v>-</v>
      </c>
    </row>
    <row r="11" spans="1:25" s="26" customFormat="1" ht="12.75">
      <c r="A11" s="528"/>
      <c r="B11" s="289" t="s">
        <v>46</v>
      </c>
      <c r="C11" s="272">
        <v>130</v>
      </c>
      <c r="D11" s="272">
        <f t="shared" si="1"/>
        <v>1</v>
      </c>
      <c r="E11" s="272" t="str">
        <f t="shared" si="1"/>
        <v>-</v>
      </c>
      <c r="F11" s="272" t="str">
        <f t="shared" si="1"/>
        <v>-</v>
      </c>
      <c r="G11" s="272" t="str">
        <f t="shared" si="1"/>
        <v>-</v>
      </c>
      <c r="H11" s="272" t="str">
        <f t="shared" si="1"/>
        <v>-</v>
      </c>
      <c r="I11" s="272" t="str">
        <f t="shared" si="1"/>
        <v>-</v>
      </c>
      <c r="J11" s="272" t="str">
        <f t="shared" si="1"/>
        <v>-</v>
      </c>
      <c r="K11" s="272" t="str">
        <f t="shared" si="1"/>
        <v>-</v>
      </c>
      <c r="L11" s="272" t="str">
        <f t="shared" si="1"/>
        <v>-</v>
      </c>
      <c r="M11" s="272" t="str">
        <f t="shared" si="1"/>
        <v>-</v>
      </c>
      <c r="N11" s="272" t="str">
        <f t="shared" si="1"/>
        <v>-</v>
      </c>
      <c r="O11" s="272" t="str">
        <f t="shared" si="1"/>
        <v>-</v>
      </c>
      <c r="P11" s="272" t="str">
        <f t="shared" si="1"/>
        <v>-</v>
      </c>
      <c r="Q11" s="272" t="str">
        <f t="shared" si="1"/>
        <v>-</v>
      </c>
      <c r="R11" s="272">
        <f t="shared" si="1"/>
        <v>4</v>
      </c>
      <c r="S11" s="272">
        <f t="shared" si="1"/>
        <v>2</v>
      </c>
      <c r="T11" s="272">
        <f t="shared" si="1"/>
        <v>18</v>
      </c>
      <c r="U11" s="272">
        <f t="shared" si="1"/>
        <v>37</v>
      </c>
      <c r="V11" s="272">
        <f t="shared" si="1"/>
        <v>37</v>
      </c>
      <c r="W11" s="272">
        <f t="shared" si="1"/>
        <v>21</v>
      </c>
      <c r="X11" s="272">
        <f t="shared" si="1"/>
        <v>10</v>
      </c>
      <c r="Y11" s="272" t="str">
        <f t="shared" si="1"/>
        <v>-</v>
      </c>
    </row>
    <row r="12" spans="1:25" s="26" customFormat="1" ht="12.75">
      <c r="A12" s="612" t="s">
        <v>76</v>
      </c>
      <c r="B12" s="437" t="s">
        <v>2</v>
      </c>
      <c r="C12" s="111">
        <v>159</v>
      </c>
      <c r="D12" s="111">
        <v>2</v>
      </c>
      <c r="E12" s="111">
        <v>0</v>
      </c>
      <c r="F12" s="111">
        <v>0</v>
      </c>
      <c r="G12" s="450">
        <v>0</v>
      </c>
      <c r="H12" s="450">
        <v>0</v>
      </c>
      <c r="I12" s="450">
        <v>0</v>
      </c>
      <c r="J12" s="450">
        <v>0</v>
      </c>
      <c r="K12" s="450">
        <v>0</v>
      </c>
      <c r="L12" s="450">
        <v>2</v>
      </c>
      <c r="M12" s="450">
        <v>1</v>
      </c>
      <c r="N12" s="450">
        <v>2</v>
      </c>
      <c r="O12" s="450">
        <v>0</v>
      </c>
      <c r="P12" s="450">
        <v>2</v>
      </c>
      <c r="Q12" s="450">
        <v>5</v>
      </c>
      <c r="R12" s="450">
        <v>7</v>
      </c>
      <c r="S12" s="450">
        <v>19</v>
      </c>
      <c r="T12" s="450">
        <v>19</v>
      </c>
      <c r="U12" s="450">
        <v>50</v>
      </c>
      <c r="V12" s="450">
        <v>27</v>
      </c>
      <c r="W12" s="450">
        <v>17</v>
      </c>
      <c r="X12" s="450">
        <v>6</v>
      </c>
      <c r="Y12" s="450"/>
    </row>
    <row r="13" spans="1:25" s="26" customFormat="1" ht="12.75">
      <c r="A13" s="613"/>
      <c r="B13" s="438" t="s">
        <v>45</v>
      </c>
      <c r="C13" s="51">
        <v>91</v>
      </c>
      <c r="D13" s="51">
        <v>1</v>
      </c>
      <c r="E13" s="51">
        <v>0</v>
      </c>
      <c r="F13" s="51">
        <v>0</v>
      </c>
      <c r="G13" s="451">
        <v>0</v>
      </c>
      <c r="H13" s="451">
        <v>0</v>
      </c>
      <c r="I13" s="451">
        <v>0</v>
      </c>
      <c r="J13" s="451">
        <v>0</v>
      </c>
      <c r="K13" s="451">
        <v>0</v>
      </c>
      <c r="L13" s="451">
        <v>2</v>
      </c>
      <c r="M13" s="451">
        <v>1</v>
      </c>
      <c r="N13" s="451">
        <v>2</v>
      </c>
      <c r="O13" s="451">
        <v>0</v>
      </c>
      <c r="P13" s="451">
        <v>2</v>
      </c>
      <c r="Q13" s="451">
        <v>5</v>
      </c>
      <c r="R13" s="451">
        <v>3</v>
      </c>
      <c r="S13" s="451">
        <v>18</v>
      </c>
      <c r="T13" s="451">
        <v>14</v>
      </c>
      <c r="U13" s="451">
        <v>26</v>
      </c>
      <c r="V13" s="451">
        <v>12</v>
      </c>
      <c r="W13" s="451">
        <v>5</v>
      </c>
      <c r="X13" s="451">
        <v>0</v>
      </c>
      <c r="Y13" s="451"/>
    </row>
    <row r="14" spans="1:25" s="26" customFormat="1" ht="12.75">
      <c r="A14" s="614"/>
      <c r="B14" s="439" t="s">
        <v>46</v>
      </c>
      <c r="C14" s="52">
        <v>68</v>
      </c>
      <c r="D14" s="52">
        <v>1</v>
      </c>
      <c r="E14" s="52">
        <v>0</v>
      </c>
      <c r="F14" s="52">
        <v>0</v>
      </c>
      <c r="G14" s="452">
        <v>0</v>
      </c>
      <c r="H14" s="452">
        <v>0</v>
      </c>
      <c r="I14" s="452">
        <v>0</v>
      </c>
      <c r="J14" s="452">
        <v>0</v>
      </c>
      <c r="K14" s="452">
        <v>0</v>
      </c>
      <c r="L14" s="452">
        <v>0</v>
      </c>
      <c r="M14" s="452">
        <v>0</v>
      </c>
      <c r="N14" s="452">
        <v>0</v>
      </c>
      <c r="O14" s="452">
        <v>0</v>
      </c>
      <c r="P14" s="452">
        <v>0</v>
      </c>
      <c r="Q14" s="452">
        <v>0</v>
      </c>
      <c r="R14" s="452">
        <v>4</v>
      </c>
      <c r="S14" s="452">
        <v>1</v>
      </c>
      <c r="T14" s="452">
        <v>5</v>
      </c>
      <c r="U14" s="452">
        <v>24</v>
      </c>
      <c r="V14" s="452">
        <v>15</v>
      </c>
      <c r="W14" s="452">
        <v>12</v>
      </c>
      <c r="X14" s="452">
        <v>6</v>
      </c>
      <c r="Y14" s="452"/>
    </row>
    <row r="15" spans="1:25" s="26" customFormat="1" ht="12.75">
      <c r="A15" s="612" t="s">
        <v>77</v>
      </c>
      <c r="B15" s="437" t="s">
        <v>2</v>
      </c>
      <c r="C15" s="111">
        <v>40</v>
      </c>
      <c r="D15" s="111">
        <v>0</v>
      </c>
      <c r="E15" s="111">
        <v>0</v>
      </c>
      <c r="F15" s="111">
        <v>0</v>
      </c>
      <c r="G15" s="450">
        <v>0</v>
      </c>
      <c r="H15" s="450">
        <v>0</v>
      </c>
      <c r="I15" s="450">
        <v>0</v>
      </c>
      <c r="J15" s="450">
        <v>0</v>
      </c>
      <c r="K15" s="450">
        <v>0</v>
      </c>
      <c r="L15" s="450">
        <v>0</v>
      </c>
      <c r="M15" s="450">
        <v>0</v>
      </c>
      <c r="N15" s="450">
        <v>0</v>
      </c>
      <c r="O15" s="450">
        <v>0</v>
      </c>
      <c r="P15" s="450">
        <v>1</v>
      </c>
      <c r="Q15" s="450">
        <v>0</v>
      </c>
      <c r="R15" s="450">
        <v>1</v>
      </c>
      <c r="S15" s="450">
        <v>3</v>
      </c>
      <c r="T15" s="450">
        <v>8</v>
      </c>
      <c r="U15" s="450">
        <v>10</v>
      </c>
      <c r="V15" s="450">
        <v>13</v>
      </c>
      <c r="W15" s="450">
        <v>3</v>
      </c>
      <c r="X15" s="450">
        <v>1</v>
      </c>
      <c r="Y15" s="450"/>
    </row>
    <row r="16" spans="1:25" s="26" customFormat="1" ht="12.75">
      <c r="A16" s="613"/>
      <c r="B16" s="438" t="s">
        <v>45</v>
      </c>
      <c r="C16" s="51">
        <v>19</v>
      </c>
      <c r="D16" s="51">
        <v>0</v>
      </c>
      <c r="E16" s="51">
        <v>0</v>
      </c>
      <c r="F16" s="51">
        <v>0</v>
      </c>
      <c r="G16" s="451">
        <v>0</v>
      </c>
      <c r="H16" s="451">
        <v>0</v>
      </c>
      <c r="I16" s="451">
        <v>0</v>
      </c>
      <c r="J16" s="451">
        <v>0</v>
      </c>
      <c r="K16" s="451">
        <v>0</v>
      </c>
      <c r="L16" s="451">
        <v>0</v>
      </c>
      <c r="M16" s="451">
        <v>0</v>
      </c>
      <c r="N16" s="451">
        <v>0</v>
      </c>
      <c r="O16" s="451">
        <v>0</v>
      </c>
      <c r="P16" s="451">
        <v>1</v>
      </c>
      <c r="Q16" s="451">
        <v>0</v>
      </c>
      <c r="R16" s="451">
        <v>1</v>
      </c>
      <c r="S16" s="451">
        <v>3</v>
      </c>
      <c r="T16" s="451">
        <v>5</v>
      </c>
      <c r="U16" s="451">
        <v>4</v>
      </c>
      <c r="V16" s="451">
        <v>3</v>
      </c>
      <c r="W16" s="451">
        <v>2</v>
      </c>
      <c r="X16" s="451">
        <v>0</v>
      </c>
      <c r="Y16" s="451"/>
    </row>
    <row r="17" spans="1:25" s="26" customFormat="1" ht="12.75">
      <c r="A17" s="614"/>
      <c r="B17" s="439" t="s">
        <v>46</v>
      </c>
      <c r="C17" s="52">
        <v>21</v>
      </c>
      <c r="D17" s="52">
        <v>0</v>
      </c>
      <c r="E17" s="52">
        <v>0</v>
      </c>
      <c r="F17" s="52">
        <v>0</v>
      </c>
      <c r="G17" s="452">
        <v>0</v>
      </c>
      <c r="H17" s="452">
        <v>0</v>
      </c>
      <c r="I17" s="452">
        <v>0</v>
      </c>
      <c r="J17" s="452">
        <v>0</v>
      </c>
      <c r="K17" s="452">
        <v>0</v>
      </c>
      <c r="L17" s="452">
        <v>0</v>
      </c>
      <c r="M17" s="452">
        <v>0</v>
      </c>
      <c r="N17" s="452">
        <v>0</v>
      </c>
      <c r="O17" s="452">
        <v>0</v>
      </c>
      <c r="P17" s="452">
        <v>0</v>
      </c>
      <c r="Q17" s="452">
        <v>0</v>
      </c>
      <c r="R17" s="452">
        <v>0</v>
      </c>
      <c r="S17" s="452">
        <v>0</v>
      </c>
      <c r="T17" s="452">
        <v>3</v>
      </c>
      <c r="U17" s="452">
        <v>6</v>
      </c>
      <c r="V17" s="452">
        <v>10</v>
      </c>
      <c r="W17" s="452">
        <v>1</v>
      </c>
      <c r="X17" s="452">
        <v>1</v>
      </c>
      <c r="Y17" s="452"/>
    </row>
    <row r="18" spans="1:25" s="26" customFormat="1" ht="12.75">
      <c r="A18" s="612" t="s">
        <v>78</v>
      </c>
      <c r="B18" s="437" t="s">
        <v>2</v>
      </c>
      <c r="C18" s="111">
        <v>10</v>
      </c>
      <c r="D18" s="111">
        <v>0</v>
      </c>
      <c r="E18" s="111">
        <v>0</v>
      </c>
      <c r="F18" s="111">
        <v>0</v>
      </c>
      <c r="G18" s="450">
        <v>0</v>
      </c>
      <c r="H18" s="450">
        <v>0</v>
      </c>
      <c r="I18" s="450">
        <v>0</v>
      </c>
      <c r="J18" s="450">
        <v>0</v>
      </c>
      <c r="K18" s="450">
        <v>0</v>
      </c>
      <c r="L18" s="450">
        <v>0</v>
      </c>
      <c r="M18" s="450">
        <v>0</v>
      </c>
      <c r="N18" s="450">
        <v>0</v>
      </c>
      <c r="O18" s="450">
        <v>0</v>
      </c>
      <c r="P18" s="450">
        <v>0</v>
      </c>
      <c r="Q18" s="450">
        <v>0</v>
      </c>
      <c r="R18" s="450">
        <v>0</v>
      </c>
      <c r="S18" s="450">
        <v>0</v>
      </c>
      <c r="T18" s="450">
        <v>2</v>
      </c>
      <c r="U18" s="450">
        <v>2</v>
      </c>
      <c r="V18" s="450">
        <v>4</v>
      </c>
      <c r="W18" s="450">
        <v>2</v>
      </c>
      <c r="X18" s="450">
        <v>0</v>
      </c>
      <c r="Y18" s="450"/>
    </row>
    <row r="19" spans="1:25" s="26" customFormat="1" ht="12.75">
      <c r="A19" s="613"/>
      <c r="B19" s="438" t="s">
        <v>45</v>
      </c>
      <c r="C19" s="51">
        <v>4</v>
      </c>
      <c r="D19" s="51">
        <v>0</v>
      </c>
      <c r="E19" s="51">
        <v>0</v>
      </c>
      <c r="F19" s="51">
        <v>0</v>
      </c>
      <c r="G19" s="451">
        <v>0</v>
      </c>
      <c r="H19" s="451">
        <v>0</v>
      </c>
      <c r="I19" s="451">
        <v>0</v>
      </c>
      <c r="J19" s="451">
        <v>0</v>
      </c>
      <c r="K19" s="451">
        <v>0</v>
      </c>
      <c r="L19" s="451">
        <v>0</v>
      </c>
      <c r="M19" s="451">
        <v>0</v>
      </c>
      <c r="N19" s="451">
        <v>0</v>
      </c>
      <c r="O19" s="451">
        <v>0</v>
      </c>
      <c r="P19" s="451">
        <v>0</v>
      </c>
      <c r="Q19" s="451">
        <v>0</v>
      </c>
      <c r="R19" s="451">
        <v>0</v>
      </c>
      <c r="S19" s="451">
        <v>0</v>
      </c>
      <c r="T19" s="451">
        <v>2</v>
      </c>
      <c r="U19" s="451">
        <v>1</v>
      </c>
      <c r="V19" s="451">
        <v>1</v>
      </c>
      <c r="W19" s="451">
        <v>0</v>
      </c>
      <c r="X19" s="451">
        <v>0</v>
      </c>
      <c r="Y19" s="451"/>
    </row>
    <row r="20" spans="1:25" s="26" customFormat="1" ht="12.75">
      <c r="A20" s="614"/>
      <c r="B20" s="439" t="s">
        <v>46</v>
      </c>
      <c r="C20" s="52">
        <v>6</v>
      </c>
      <c r="D20" s="52">
        <v>0</v>
      </c>
      <c r="E20" s="52">
        <v>0</v>
      </c>
      <c r="F20" s="52">
        <v>0</v>
      </c>
      <c r="G20" s="452">
        <v>0</v>
      </c>
      <c r="H20" s="452">
        <v>0</v>
      </c>
      <c r="I20" s="452">
        <v>0</v>
      </c>
      <c r="J20" s="452">
        <v>0</v>
      </c>
      <c r="K20" s="452">
        <v>0</v>
      </c>
      <c r="L20" s="452">
        <v>0</v>
      </c>
      <c r="M20" s="452">
        <v>0</v>
      </c>
      <c r="N20" s="452">
        <v>0</v>
      </c>
      <c r="O20" s="452">
        <v>0</v>
      </c>
      <c r="P20" s="452">
        <v>0</v>
      </c>
      <c r="Q20" s="452">
        <v>0</v>
      </c>
      <c r="R20" s="452">
        <v>0</v>
      </c>
      <c r="S20" s="452">
        <v>0</v>
      </c>
      <c r="T20" s="452">
        <v>0</v>
      </c>
      <c r="U20" s="452">
        <v>1</v>
      </c>
      <c r="V20" s="452">
        <v>3</v>
      </c>
      <c r="W20" s="452">
        <v>2</v>
      </c>
      <c r="X20" s="452">
        <v>0</v>
      </c>
      <c r="Y20" s="452"/>
    </row>
    <row r="21" spans="1:25" s="26" customFormat="1" ht="12.75">
      <c r="A21" s="612" t="s">
        <v>79</v>
      </c>
      <c r="B21" s="437" t="s">
        <v>2</v>
      </c>
      <c r="C21" s="111">
        <v>6</v>
      </c>
      <c r="D21" s="111">
        <v>0</v>
      </c>
      <c r="E21" s="111">
        <v>0</v>
      </c>
      <c r="F21" s="111">
        <v>0</v>
      </c>
      <c r="G21" s="450">
        <v>0</v>
      </c>
      <c r="H21" s="450">
        <v>0</v>
      </c>
      <c r="I21" s="450">
        <v>0</v>
      </c>
      <c r="J21" s="450">
        <v>0</v>
      </c>
      <c r="K21" s="450">
        <v>0</v>
      </c>
      <c r="L21" s="450">
        <v>0</v>
      </c>
      <c r="M21" s="450">
        <v>0</v>
      </c>
      <c r="N21" s="450">
        <v>0</v>
      </c>
      <c r="O21" s="450">
        <v>0</v>
      </c>
      <c r="P21" s="450">
        <v>0</v>
      </c>
      <c r="Q21" s="450">
        <v>0</v>
      </c>
      <c r="R21" s="450">
        <v>0</v>
      </c>
      <c r="S21" s="450">
        <v>0</v>
      </c>
      <c r="T21" s="450">
        <v>1</v>
      </c>
      <c r="U21" s="450">
        <v>4</v>
      </c>
      <c r="V21" s="450">
        <v>1</v>
      </c>
      <c r="W21" s="450">
        <v>0</v>
      </c>
      <c r="X21" s="450">
        <v>0</v>
      </c>
      <c r="Y21" s="450"/>
    </row>
    <row r="22" spans="1:25" s="26" customFormat="1" ht="12.75">
      <c r="A22" s="613"/>
      <c r="B22" s="438" t="s">
        <v>45</v>
      </c>
      <c r="C22" s="51">
        <v>5</v>
      </c>
      <c r="D22" s="51">
        <v>0</v>
      </c>
      <c r="E22" s="51">
        <v>0</v>
      </c>
      <c r="F22" s="51">
        <v>0</v>
      </c>
      <c r="G22" s="451">
        <v>0</v>
      </c>
      <c r="H22" s="451">
        <v>0</v>
      </c>
      <c r="I22" s="451">
        <v>0</v>
      </c>
      <c r="J22" s="451">
        <v>0</v>
      </c>
      <c r="K22" s="451">
        <v>0</v>
      </c>
      <c r="L22" s="451">
        <v>0</v>
      </c>
      <c r="M22" s="451">
        <v>0</v>
      </c>
      <c r="N22" s="451">
        <v>0</v>
      </c>
      <c r="O22" s="451">
        <v>0</v>
      </c>
      <c r="P22" s="451">
        <v>0</v>
      </c>
      <c r="Q22" s="451">
        <v>0</v>
      </c>
      <c r="R22" s="451">
        <v>0</v>
      </c>
      <c r="S22" s="451">
        <v>0</v>
      </c>
      <c r="T22" s="451">
        <v>0</v>
      </c>
      <c r="U22" s="451">
        <v>4</v>
      </c>
      <c r="V22" s="451">
        <v>1</v>
      </c>
      <c r="W22" s="451">
        <v>0</v>
      </c>
      <c r="X22" s="451">
        <v>0</v>
      </c>
      <c r="Y22" s="451"/>
    </row>
    <row r="23" spans="1:25" s="26" customFormat="1" ht="12.75">
      <c r="A23" s="614"/>
      <c r="B23" s="439" t="s">
        <v>46</v>
      </c>
      <c r="C23" s="52">
        <v>1</v>
      </c>
      <c r="D23" s="52">
        <v>0</v>
      </c>
      <c r="E23" s="52">
        <v>0</v>
      </c>
      <c r="F23" s="52">
        <v>0</v>
      </c>
      <c r="G23" s="452">
        <v>0</v>
      </c>
      <c r="H23" s="452">
        <v>0</v>
      </c>
      <c r="I23" s="452">
        <v>0</v>
      </c>
      <c r="J23" s="452">
        <v>0</v>
      </c>
      <c r="K23" s="452">
        <v>0</v>
      </c>
      <c r="L23" s="452">
        <v>0</v>
      </c>
      <c r="M23" s="452">
        <v>0</v>
      </c>
      <c r="N23" s="452">
        <v>0</v>
      </c>
      <c r="O23" s="452">
        <v>0</v>
      </c>
      <c r="P23" s="452">
        <v>0</v>
      </c>
      <c r="Q23" s="452">
        <v>0</v>
      </c>
      <c r="R23" s="452">
        <v>0</v>
      </c>
      <c r="S23" s="452">
        <v>0</v>
      </c>
      <c r="T23" s="452">
        <v>1</v>
      </c>
      <c r="U23" s="452">
        <v>0</v>
      </c>
      <c r="V23" s="452">
        <v>0</v>
      </c>
      <c r="W23" s="452">
        <v>0</v>
      </c>
      <c r="X23" s="452">
        <v>0</v>
      </c>
      <c r="Y23" s="452"/>
    </row>
    <row r="24" spans="1:25" s="26" customFormat="1" ht="12.75">
      <c r="A24" s="612" t="s">
        <v>80</v>
      </c>
      <c r="B24" s="437" t="s">
        <v>2</v>
      </c>
      <c r="C24" s="111">
        <v>1</v>
      </c>
      <c r="D24" s="111">
        <v>0</v>
      </c>
      <c r="E24" s="111">
        <v>0</v>
      </c>
      <c r="F24" s="111">
        <v>0</v>
      </c>
      <c r="G24" s="450">
        <v>0</v>
      </c>
      <c r="H24" s="450">
        <v>0</v>
      </c>
      <c r="I24" s="450">
        <v>0</v>
      </c>
      <c r="J24" s="450">
        <v>0</v>
      </c>
      <c r="K24" s="450">
        <v>0</v>
      </c>
      <c r="L24" s="450">
        <v>0</v>
      </c>
      <c r="M24" s="450">
        <v>0</v>
      </c>
      <c r="N24" s="450">
        <v>0</v>
      </c>
      <c r="O24" s="450">
        <v>0</v>
      </c>
      <c r="P24" s="450">
        <v>0</v>
      </c>
      <c r="Q24" s="450">
        <v>0</v>
      </c>
      <c r="R24" s="450">
        <v>0</v>
      </c>
      <c r="S24" s="450">
        <v>0</v>
      </c>
      <c r="T24" s="450">
        <v>0</v>
      </c>
      <c r="U24" s="450">
        <v>0</v>
      </c>
      <c r="V24" s="450">
        <v>0</v>
      </c>
      <c r="W24" s="450">
        <v>1</v>
      </c>
      <c r="X24" s="450">
        <v>0</v>
      </c>
      <c r="Y24" s="450"/>
    </row>
    <row r="25" spans="1:25" s="26" customFormat="1" ht="12.75">
      <c r="A25" s="613"/>
      <c r="B25" s="438" t="s">
        <v>45</v>
      </c>
      <c r="C25" s="51">
        <v>1</v>
      </c>
      <c r="D25" s="51">
        <v>0</v>
      </c>
      <c r="E25" s="51">
        <v>0</v>
      </c>
      <c r="F25" s="51">
        <v>0</v>
      </c>
      <c r="G25" s="451">
        <v>0</v>
      </c>
      <c r="H25" s="451">
        <v>0</v>
      </c>
      <c r="I25" s="451">
        <v>0</v>
      </c>
      <c r="J25" s="451">
        <v>0</v>
      </c>
      <c r="K25" s="451">
        <v>0</v>
      </c>
      <c r="L25" s="451">
        <v>0</v>
      </c>
      <c r="M25" s="451">
        <v>0</v>
      </c>
      <c r="N25" s="451">
        <v>0</v>
      </c>
      <c r="O25" s="451">
        <v>0</v>
      </c>
      <c r="P25" s="451">
        <v>0</v>
      </c>
      <c r="Q25" s="451">
        <v>0</v>
      </c>
      <c r="R25" s="451">
        <v>0</v>
      </c>
      <c r="S25" s="451">
        <v>0</v>
      </c>
      <c r="T25" s="451">
        <v>0</v>
      </c>
      <c r="U25" s="451">
        <v>0</v>
      </c>
      <c r="V25" s="451">
        <v>0</v>
      </c>
      <c r="W25" s="451">
        <v>1</v>
      </c>
      <c r="X25" s="451">
        <v>0</v>
      </c>
      <c r="Y25" s="451"/>
    </row>
    <row r="26" spans="1:25" s="26" customFormat="1" ht="12.75">
      <c r="A26" s="614"/>
      <c r="B26" s="439" t="s">
        <v>46</v>
      </c>
      <c r="C26" s="52" t="s">
        <v>9</v>
      </c>
      <c r="D26" s="52">
        <v>0</v>
      </c>
      <c r="E26" s="52">
        <v>0</v>
      </c>
      <c r="F26" s="52">
        <v>0</v>
      </c>
      <c r="G26" s="452">
        <v>0</v>
      </c>
      <c r="H26" s="452">
        <v>0</v>
      </c>
      <c r="I26" s="452">
        <v>0</v>
      </c>
      <c r="J26" s="452">
        <v>0</v>
      </c>
      <c r="K26" s="452">
        <v>0</v>
      </c>
      <c r="L26" s="452">
        <v>0</v>
      </c>
      <c r="M26" s="452">
        <v>0</v>
      </c>
      <c r="N26" s="452">
        <v>0</v>
      </c>
      <c r="O26" s="452">
        <v>0</v>
      </c>
      <c r="P26" s="452">
        <v>0</v>
      </c>
      <c r="Q26" s="452">
        <v>0</v>
      </c>
      <c r="R26" s="452">
        <v>0</v>
      </c>
      <c r="S26" s="452">
        <v>0</v>
      </c>
      <c r="T26" s="452">
        <v>0</v>
      </c>
      <c r="U26" s="452">
        <v>0</v>
      </c>
      <c r="V26" s="452">
        <v>0</v>
      </c>
      <c r="W26" s="452">
        <v>0</v>
      </c>
      <c r="X26" s="452">
        <v>0</v>
      </c>
      <c r="Y26" s="452"/>
    </row>
    <row r="27" spans="1:25" s="26" customFormat="1" ht="12.75">
      <c r="A27" s="612" t="s">
        <v>81</v>
      </c>
      <c r="B27" s="437" t="s">
        <v>2</v>
      </c>
      <c r="C27" s="111">
        <v>6</v>
      </c>
      <c r="D27" s="111">
        <v>0</v>
      </c>
      <c r="E27" s="111">
        <v>0</v>
      </c>
      <c r="F27" s="111">
        <v>0</v>
      </c>
      <c r="G27" s="450">
        <v>0</v>
      </c>
      <c r="H27" s="450">
        <v>0</v>
      </c>
      <c r="I27" s="450">
        <v>0</v>
      </c>
      <c r="J27" s="450">
        <v>0</v>
      </c>
      <c r="K27" s="450">
        <v>0</v>
      </c>
      <c r="L27" s="450">
        <v>0</v>
      </c>
      <c r="M27" s="450">
        <v>0</v>
      </c>
      <c r="N27" s="450">
        <v>0</v>
      </c>
      <c r="O27" s="450">
        <v>0</v>
      </c>
      <c r="P27" s="450">
        <v>0</v>
      </c>
      <c r="Q27" s="450">
        <v>0</v>
      </c>
      <c r="R27" s="450">
        <v>0</v>
      </c>
      <c r="S27" s="450">
        <v>1</v>
      </c>
      <c r="T27" s="450">
        <v>2</v>
      </c>
      <c r="U27" s="450">
        <v>1</v>
      </c>
      <c r="V27" s="450">
        <v>0</v>
      </c>
      <c r="W27" s="450">
        <v>2</v>
      </c>
      <c r="X27" s="450">
        <v>0</v>
      </c>
      <c r="Y27" s="450"/>
    </row>
    <row r="28" spans="1:25" s="26" customFormat="1" ht="12.75">
      <c r="A28" s="613"/>
      <c r="B28" s="438" t="s">
        <v>45</v>
      </c>
      <c r="C28" s="51">
        <v>4</v>
      </c>
      <c r="D28" s="51">
        <v>0</v>
      </c>
      <c r="E28" s="51">
        <v>0</v>
      </c>
      <c r="F28" s="51">
        <v>0</v>
      </c>
      <c r="G28" s="451">
        <v>0</v>
      </c>
      <c r="H28" s="451">
        <v>0</v>
      </c>
      <c r="I28" s="451">
        <v>0</v>
      </c>
      <c r="J28" s="451">
        <v>0</v>
      </c>
      <c r="K28" s="451">
        <v>0</v>
      </c>
      <c r="L28" s="451">
        <v>0</v>
      </c>
      <c r="M28" s="451">
        <v>0</v>
      </c>
      <c r="N28" s="451">
        <v>0</v>
      </c>
      <c r="O28" s="451">
        <v>0</v>
      </c>
      <c r="P28" s="451">
        <v>0</v>
      </c>
      <c r="Q28" s="451">
        <v>0</v>
      </c>
      <c r="R28" s="451">
        <v>0</v>
      </c>
      <c r="S28" s="451">
        <v>1</v>
      </c>
      <c r="T28" s="451">
        <v>1</v>
      </c>
      <c r="U28" s="451">
        <v>1</v>
      </c>
      <c r="V28" s="451">
        <v>0</v>
      </c>
      <c r="W28" s="451">
        <v>1</v>
      </c>
      <c r="X28" s="451">
        <v>0</v>
      </c>
      <c r="Y28" s="451"/>
    </row>
    <row r="29" spans="1:25" s="26" customFormat="1" ht="12.75">
      <c r="A29" s="614"/>
      <c r="B29" s="439" t="s">
        <v>46</v>
      </c>
      <c r="C29" s="52">
        <v>2</v>
      </c>
      <c r="D29" s="52">
        <v>0</v>
      </c>
      <c r="E29" s="52">
        <v>0</v>
      </c>
      <c r="F29" s="52">
        <v>0</v>
      </c>
      <c r="G29" s="452">
        <v>0</v>
      </c>
      <c r="H29" s="452">
        <v>0</v>
      </c>
      <c r="I29" s="452">
        <v>0</v>
      </c>
      <c r="J29" s="452">
        <v>0</v>
      </c>
      <c r="K29" s="452">
        <v>0</v>
      </c>
      <c r="L29" s="452">
        <v>0</v>
      </c>
      <c r="M29" s="452">
        <v>0</v>
      </c>
      <c r="N29" s="452">
        <v>0</v>
      </c>
      <c r="O29" s="452">
        <v>0</v>
      </c>
      <c r="P29" s="452">
        <v>0</v>
      </c>
      <c r="Q29" s="452">
        <v>0</v>
      </c>
      <c r="R29" s="452">
        <v>0</v>
      </c>
      <c r="S29" s="452">
        <v>0</v>
      </c>
      <c r="T29" s="452">
        <v>1</v>
      </c>
      <c r="U29" s="452">
        <v>0</v>
      </c>
      <c r="V29" s="452">
        <v>0</v>
      </c>
      <c r="W29" s="452">
        <v>1</v>
      </c>
      <c r="X29" s="452">
        <v>0</v>
      </c>
      <c r="Y29" s="452"/>
    </row>
    <row r="30" spans="1:25" s="26" customFormat="1" ht="12.75">
      <c r="A30" s="612" t="s">
        <v>82</v>
      </c>
      <c r="B30" s="437" t="s">
        <v>2</v>
      </c>
      <c r="C30" s="111">
        <v>10</v>
      </c>
      <c r="D30" s="111">
        <v>0</v>
      </c>
      <c r="E30" s="111">
        <v>0</v>
      </c>
      <c r="F30" s="111">
        <v>0</v>
      </c>
      <c r="G30" s="450">
        <v>0</v>
      </c>
      <c r="H30" s="450">
        <v>0</v>
      </c>
      <c r="I30" s="450">
        <v>0</v>
      </c>
      <c r="J30" s="450">
        <v>0</v>
      </c>
      <c r="K30" s="450">
        <v>0</v>
      </c>
      <c r="L30" s="450">
        <v>0</v>
      </c>
      <c r="M30" s="450">
        <v>0</v>
      </c>
      <c r="N30" s="450">
        <v>0</v>
      </c>
      <c r="O30" s="450">
        <v>0</v>
      </c>
      <c r="P30" s="450">
        <v>0</v>
      </c>
      <c r="Q30" s="450">
        <v>0</v>
      </c>
      <c r="R30" s="450">
        <v>0</v>
      </c>
      <c r="S30" s="450">
        <v>1</v>
      </c>
      <c r="T30" s="450">
        <v>1</v>
      </c>
      <c r="U30" s="450">
        <v>2</v>
      </c>
      <c r="V30" s="450">
        <v>5</v>
      </c>
      <c r="W30" s="450">
        <v>1</v>
      </c>
      <c r="X30" s="450">
        <v>0</v>
      </c>
      <c r="Y30" s="450"/>
    </row>
    <row r="31" spans="1:25" s="26" customFormat="1" ht="12.75">
      <c r="A31" s="613"/>
      <c r="B31" s="438" t="s">
        <v>45</v>
      </c>
      <c r="C31" s="51">
        <v>4</v>
      </c>
      <c r="D31" s="51">
        <v>0</v>
      </c>
      <c r="E31" s="51">
        <v>0</v>
      </c>
      <c r="F31" s="51">
        <v>0</v>
      </c>
      <c r="G31" s="451">
        <v>0</v>
      </c>
      <c r="H31" s="451">
        <v>0</v>
      </c>
      <c r="I31" s="451">
        <v>0</v>
      </c>
      <c r="J31" s="451">
        <v>0</v>
      </c>
      <c r="K31" s="451">
        <v>0</v>
      </c>
      <c r="L31" s="451">
        <v>0</v>
      </c>
      <c r="M31" s="451">
        <v>0</v>
      </c>
      <c r="N31" s="451">
        <v>0</v>
      </c>
      <c r="O31" s="451">
        <v>0</v>
      </c>
      <c r="P31" s="451">
        <v>0</v>
      </c>
      <c r="Q31" s="451">
        <v>0</v>
      </c>
      <c r="R31" s="451">
        <v>0</v>
      </c>
      <c r="S31" s="451">
        <v>0</v>
      </c>
      <c r="T31" s="451">
        <v>1</v>
      </c>
      <c r="U31" s="451">
        <v>1</v>
      </c>
      <c r="V31" s="451">
        <v>2</v>
      </c>
      <c r="W31" s="451">
        <v>0</v>
      </c>
      <c r="X31" s="451">
        <v>0</v>
      </c>
      <c r="Y31" s="451"/>
    </row>
    <row r="32" spans="1:25" s="26" customFormat="1" ht="12.75">
      <c r="A32" s="614"/>
      <c r="B32" s="439" t="s">
        <v>46</v>
      </c>
      <c r="C32" s="52">
        <v>6</v>
      </c>
      <c r="D32" s="52">
        <v>0</v>
      </c>
      <c r="E32" s="52">
        <v>0</v>
      </c>
      <c r="F32" s="52">
        <v>0</v>
      </c>
      <c r="G32" s="452">
        <v>0</v>
      </c>
      <c r="H32" s="452">
        <v>0</v>
      </c>
      <c r="I32" s="452">
        <v>0</v>
      </c>
      <c r="J32" s="452">
        <v>0</v>
      </c>
      <c r="K32" s="452">
        <v>0</v>
      </c>
      <c r="L32" s="452">
        <v>0</v>
      </c>
      <c r="M32" s="452">
        <v>0</v>
      </c>
      <c r="N32" s="452">
        <v>0</v>
      </c>
      <c r="O32" s="452">
        <v>0</v>
      </c>
      <c r="P32" s="452">
        <v>0</v>
      </c>
      <c r="Q32" s="452">
        <v>0</v>
      </c>
      <c r="R32" s="452">
        <v>0</v>
      </c>
      <c r="S32" s="452">
        <v>1</v>
      </c>
      <c r="T32" s="452">
        <v>0</v>
      </c>
      <c r="U32" s="452">
        <v>1</v>
      </c>
      <c r="V32" s="452">
        <v>3</v>
      </c>
      <c r="W32" s="452">
        <v>1</v>
      </c>
      <c r="X32" s="452">
        <v>0</v>
      </c>
      <c r="Y32" s="452"/>
    </row>
    <row r="33" spans="1:25" s="26" customFormat="1" ht="12.75">
      <c r="A33" s="612" t="s">
        <v>83</v>
      </c>
      <c r="B33" s="437" t="s">
        <v>2</v>
      </c>
      <c r="C33" s="111">
        <v>14</v>
      </c>
      <c r="D33" s="111">
        <v>0</v>
      </c>
      <c r="E33" s="111">
        <v>0</v>
      </c>
      <c r="F33" s="111">
        <v>0</v>
      </c>
      <c r="G33" s="450">
        <v>0</v>
      </c>
      <c r="H33" s="450">
        <v>0</v>
      </c>
      <c r="I33" s="450">
        <v>0</v>
      </c>
      <c r="J33" s="450">
        <v>0</v>
      </c>
      <c r="K33" s="450">
        <v>0</v>
      </c>
      <c r="L33" s="450">
        <v>0</v>
      </c>
      <c r="M33" s="450">
        <v>0</v>
      </c>
      <c r="N33" s="450">
        <v>0</v>
      </c>
      <c r="O33" s="450">
        <v>0</v>
      </c>
      <c r="P33" s="450">
        <v>0</v>
      </c>
      <c r="Q33" s="450">
        <v>0</v>
      </c>
      <c r="R33" s="450">
        <v>1</v>
      </c>
      <c r="S33" s="450">
        <v>1</v>
      </c>
      <c r="T33" s="450">
        <v>2</v>
      </c>
      <c r="U33" s="450">
        <v>3</v>
      </c>
      <c r="V33" s="450">
        <v>2</v>
      </c>
      <c r="W33" s="450">
        <v>5</v>
      </c>
      <c r="X33" s="450">
        <v>0</v>
      </c>
      <c r="Y33" s="450"/>
    </row>
    <row r="34" spans="1:25" s="26" customFormat="1" ht="12.75">
      <c r="A34" s="613"/>
      <c r="B34" s="438" t="s">
        <v>45</v>
      </c>
      <c r="C34" s="51">
        <v>7</v>
      </c>
      <c r="D34" s="51">
        <v>0</v>
      </c>
      <c r="E34" s="51">
        <v>0</v>
      </c>
      <c r="F34" s="51">
        <v>0</v>
      </c>
      <c r="G34" s="451">
        <v>0</v>
      </c>
      <c r="H34" s="451">
        <v>0</v>
      </c>
      <c r="I34" s="451">
        <v>0</v>
      </c>
      <c r="J34" s="451">
        <v>0</v>
      </c>
      <c r="K34" s="451">
        <v>0</v>
      </c>
      <c r="L34" s="451">
        <v>0</v>
      </c>
      <c r="M34" s="451">
        <v>0</v>
      </c>
      <c r="N34" s="451">
        <v>0</v>
      </c>
      <c r="O34" s="451">
        <v>0</v>
      </c>
      <c r="P34" s="451">
        <v>0</v>
      </c>
      <c r="Q34" s="451">
        <v>0</v>
      </c>
      <c r="R34" s="451">
        <v>1</v>
      </c>
      <c r="S34" s="451">
        <v>1</v>
      </c>
      <c r="T34" s="451">
        <v>0</v>
      </c>
      <c r="U34" s="451">
        <v>2</v>
      </c>
      <c r="V34" s="451">
        <v>1</v>
      </c>
      <c r="W34" s="451">
        <v>2</v>
      </c>
      <c r="X34" s="451">
        <v>0</v>
      </c>
      <c r="Y34" s="451"/>
    </row>
    <row r="35" spans="1:25" s="26" customFormat="1" ht="12.75">
      <c r="A35" s="614"/>
      <c r="B35" s="439" t="s">
        <v>46</v>
      </c>
      <c r="C35" s="52">
        <v>7</v>
      </c>
      <c r="D35" s="52">
        <v>0</v>
      </c>
      <c r="E35" s="52">
        <v>0</v>
      </c>
      <c r="F35" s="52">
        <v>0</v>
      </c>
      <c r="G35" s="452">
        <v>0</v>
      </c>
      <c r="H35" s="452">
        <v>0</v>
      </c>
      <c r="I35" s="452">
        <v>0</v>
      </c>
      <c r="J35" s="452">
        <v>0</v>
      </c>
      <c r="K35" s="452">
        <v>0</v>
      </c>
      <c r="L35" s="452">
        <v>0</v>
      </c>
      <c r="M35" s="452">
        <v>0</v>
      </c>
      <c r="N35" s="452">
        <v>0</v>
      </c>
      <c r="O35" s="452">
        <v>0</v>
      </c>
      <c r="P35" s="452">
        <v>0</v>
      </c>
      <c r="Q35" s="452">
        <v>0</v>
      </c>
      <c r="R35" s="452">
        <v>0</v>
      </c>
      <c r="S35" s="452">
        <v>0</v>
      </c>
      <c r="T35" s="452">
        <v>2</v>
      </c>
      <c r="U35" s="452">
        <v>1</v>
      </c>
      <c r="V35" s="452">
        <v>1</v>
      </c>
      <c r="W35" s="452">
        <v>3</v>
      </c>
      <c r="X35" s="452">
        <v>0</v>
      </c>
      <c r="Y35" s="452"/>
    </row>
    <row r="36" spans="1:25" s="26" customFormat="1" ht="12.75">
      <c r="A36" s="612" t="s">
        <v>84</v>
      </c>
      <c r="B36" s="437" t="s">
        <v>2</v>
      </c>
      <c r="C36" s="111">
        <v>2</v>
      </c>
      <c r="D36" s="111">
        <v>0</v>
      </c>
      <c r="E36" s="111">
        <v>0</v>
      </c>
      <c r="F36" s="111">
        <v>0</v>
      </c>
      <c r="G36" s="450">
        <v>0</v>
      </c>
      <c r="H36" s="450">
        <v>0</v>
      </c>
      <c r="I36" s="450">
        <v>0</v>
      </c>
      <c r="J36" s="450">
        <v>0</v>
      </c>
      <c r="K36" s="450">
        <v>0</v>
      </c>
      <c r="L36" s="450">
        <v>0</v>
      </c>
      <c r="M36" s="450">
        <v>0</v>
      </c>
      <c r="N36" s="450">
        <v>0</v>
      </c>
      <c r="O36" s="450">
        <v>0</v>
      </c>
      <c r="P36" s="450">
        <v>1</v>
      </c>
      <c r="Q36" s="450">
        <v>0</v>
      </c>
      <c r="R36" s="450">
        <v>0</v>
      </c>
      <c r="S36" s="450">
        <v>0</v>
      </c>
      <c r="T36" s="450">
        <v>0</v>
      </c>
      <c r="U36" s="450">
        <v>0</v>
      </c>
      <c r="V36" s="450">
        <v>1</v>
      </c>
      <c r="W36" s="450">
        <v>0</v>
      </c>
      <c r="X36" s="450">
        <v>0</v>
      </c>
      <c r="Y36" s="450"/>
    </row>
    <row r="37" spans="1:25" s="26" customFormat="1" ht="12.75">
      <c r="A37" s="613"/>
      <c r="B37" s="438" t="s">
        <v>45</v>
      </c>
      <c r="C37" s="51">
        <v>1</v>
      </c>
      <c r="D37" s="51">
        <v>0</v>
      </c>
      <c r="E37" s="51">
        <v>0</v>
      </c>
      <c r="F37" s="51">
        <v>0</v>
      </c>
      <c r="G37" s="451">
        <v>0</v>
      </c>
      <c r="H37" s="451">
        <v>0</v>
      </c>
      <c r="I37" s="451">
        <v>0</v>
      </c>
      <c r="J37" s="451">
        <v>0</v>
      </c>
      <c r="K37" s="451">
        <v>0</v>
      </c>
      <c r="L37" s="451">
        <v>0</v>
      </c>
      <c r="M37" s="451">
        <v>0</v>
      </c>
      <c r="N37" s="451">
        <v>0</v>
      </c>
      <c r="O37" s="451">
        <v>0</v>
      </c>
      <c r="P37" s="451">
        <v>1</v>
      </c>
      <c r="Q37" s="451">
        <v>0</v>
      </c>
      <c r="R37" s="451">
        <v>0</v>
      </c>
      <c r="S37" s="451">
        <v>0</v>
      </c>
      <c r="T37" s="451">
        <v>0</v>
      </c>
      <c r="U37" s="451">
        <v>0</v>
      </c>
      <c r="V37" s="451">
        <v>0</v>
      </c>
      <c r="W37" s="451">
        <v>0</v>
      </c>
      <c r="X37" s="451">
        <v>0</v>
      </c>
      <c r="Y37" s="451"/>
    </row>
    <row r="38" spans="1:25" s="26" customFormat="1" ht="12.75">
      <c r="A38" s="614"/>
      <c r="B38" s="439" t="s">
        <v>46</v>
      </c>
      <c r="C38" s="52">
        <v>1</v>
      </c>
      <c r="D38" s="52">
        <v>0</v>
      </c>
      <c r="E38" s="52">
        <v>0</v>
      </c>
      <c r="F38" s="52">
        <v>0</v>
      </c>
      <c r="G38" s="452">
        <v>0</v>
      </c>
      <c r="H38" s="452">
        <v>0</v>
      </c>
      <c r="I38" s="452">
        <v>0</v>
      </c>
      <c r="J38" s="452">
        <v>0</v>
      </c>
      <c r="K38" s="452">
        <v>0</v>
      </c>
      <c r="L38" s="452">
        <v>0</v>
      </c>
      <c r="M38" s="452">
        <v>0</v>
      </c>
      <c r="N38" s="452">
        <v>0</v>
      </c>
      <c r="O38" s="452">
        <v>0</v>
      </c>
      <c r="P38" s="452">
        <v>0</v>
      </c>
      <c r="Q38" s="452">
        <v>0</v>
      </c>
      <c r="R38" s="452">
        <v>0</v>
      </c>
      <c r="S38" s="452">
        <v>0</v>
      </c>
      <c r="T38" s="452">
        <v>0</v>
      </c>
      <c r="U38" s="452">
        <v>0</v>
      </c>
      <c r="V38" s="452">
        <v>1</v>
      </c>
      <c r="W38" s="452">
        <v>0</v>
      </c>
      <c r="X38" s="452">
        <v>0</v>
      </c>
      <c r="Y38" s="452"/>
    </row>
    <row r="39" spans="1:25" s="26" customFormat="1" ht="12.75">
      <c r="A39" s="612" t="s">
        <v>85</v>
      </c>
      <c r="B39" s="437" t="s">
        <v>2</v>
      </c>
      <c r="C39" s="111">
        <v>2</v>
      </c>
      <c r="D39" s="111">
        <v>0</v>
      </c>
      <c r="E39" s="111">
        <v>0</v>
      </c>
      <c r="F39" s="111">
        <v>0</v>
      </c>
      <c r="G39" s="450">
        <v>0</v>
      </c>
      <c r="H39" s="450">
        <v>0</v>
      </c>
      <c r="I39" s="450">
        <v>0</v>
      </c>
      <c r="J39" s="450">
        <v>0</v>
      </c>
      <c r="K39" s="450">
        <v>0</v>
      </c>
      <c r="L39" s="450">
        <v>0</v>
      </c>
      <c r="M39" s="450">
        <v>0</v>
      </c>
      <c r="N39" s="450">
        <v>0</v>
      </c>
      <c r="O39" s="450">
        <v>0</v>
      </c>
      <c r="P39" s="450">
        <v>0</v>
      </c>
      <c r="Q39" s="450">
        <v>0</v>
      </c>
      <c r="R39" s="450">
        <v>0</v>
      </c>
      <c r="S39" s="450">
        <v>0</v>
      </c>
      <c r="T39" s="450">
        <v>1</v>
      </c>
      <c r="U39" s="450">
        <v>1</v>
      </c>
      <c r="V39" s="450">
        <v>0</v>
      </c>
      <c r="W39" s="450">
        <v>0</v>
      </c>
      <c r="X39" s="450">
        <v>0</v>
      </c>
      <c r="Y39" s="450"/>
    </row>
    <row r="40" spans="1:25" s="26" customFormat="1" ht="12.75">
      <c r="A40" s="613"/>
      <c r="B40" s="438" t="s">
        <v>45</v>
      </c>
      <c r="C40" s="51">
        <v>2</v>
      </c>
      <c r="D40" s="51">
        <v>0</v>
      </c>
      <c r="E40" s="51">
        <v>0</v>
      </c>
      <c r="F40" s="51">
        <v>0</v>
      </c>
      <c r="G40" s="451">
        <v>0</v>
      </c>
      <c r="H40" s="451">
        <v>0</v>
      </c>
      <c r="I40" s="451">
        <v>0</v>
      </c>
      <c r="J40" s="451">
        <v>0</v>
      </c>
      <c r="K40" s="451">
        <v>0</v>
      </c>
      <c r="L40" s="451">
        <v>0</v>
      </c>
      <c r="M40" s="451">
        <v>0</v>
      </c>
      <c r="N40" s="451">
        <v>0</v>
      </c>
      <c r="O40" s="451">
        <v>0</v>
      </c>
      <c r="P40" s="451">
        <v>0</v>
      </c>
      <c r="Q40" s="451">
        <v>0</v>
      </c>
      <c r="R40" s="451">
        <v>0</v>
      </c>
      <c r="S40" s="451">
        <v>0</v>
      </c>
      <c r="T40" s="451">
        <v>1</v>
      </c>
      <c r="U40" s="451">
        <v>1</v>
      </c>
      <c r="V40" s="451">
        <v>0</v>
      </c>
      <c r="W40" s="451">
        <v>0</v>
      </c>
      <c r="X40" s="451">
        <v>0</v>
      </c>
      <c r="Y40" s="451"/>
    </row>
    <row r="41" spans="1:25" s="26" customFormat="1" ht="12.75">
      <c r="A41" s="614"/>
      <c r="B41" s="439" t="s">
        <v>46</v>
      </c>
      <c r="C41" s="52" t="s">
        <v>9</v>
      </c>
      <c r="D41" s="52">
        <v>0</v>
      </c>
      <c r="E41" s="52">
        <v>0</v>
      </c>
      <c r="F41" s="52">
        <v>0</v>
      </c>
      <c r="G41" s="452">
        <v>0</v>
      </c>
      <c r="H41" s="452">
        <v>0</v>
      </c>
      <c r="I41" s="452">
        <v>0</v>
      </c>
      <c r="J41" s="452">
        <v>0</v>
      </c>
      <c r="K41" s="452">
        <v>0</v>
      </c>
      <c r="L41" s="452">
        <v>0</v>
      </c>
      <c r="M41" s="452">
        <v>0</v>
      </c>
      <c r="N41" s="452">
        <v>0</v>
      </c>
      <c r="O41" s="452">
        <v>0</v>
      </c>
      <c r="P41" s="452">
        <v>0</v>
      </c>
      <c r="Q41" s="452">
        <v>0</v>
      </c>
      <c r="R41" s="452">
        <v>0</v>
      </c>
      <c r="S41" s="452">
        <v>0</v>
      </c>
      <c r="T41" s="452">
        <v>0</v>
      </c>
      <c r="U41" s="452">
        <v>0</v>
      </c>
      <c r="V41" s="452">
        <v>0</v>
      </c>
      <c r="W41" s="452">
        <v>0</v>
      </c>
      <c r="X41" s="452">
        <v>0</v>
      </c>
      <c r="Y41" s="452"/>
    </row>
    <row r="42" spans="1:25" s="26" customFormat="1" ht="12.75">
      <c r="A42" s="612" t="s">
        <v>86</v>
      </c>
      <c r="B42" s="437" t="s">
        <v>2</v>
      </c>
      <c r="C42" s="111">
        <v>6</v>
      </c>
      <c r="D42" s="111">
        <v>0</v>
      </c>
      <c r="E42" s="111">
        <v>0</v>
      </c>
      <c r="F42" s="111">
        <v>0</v>
      </c>
      <c r="G42" s="450">
        <v>0</v>
      </c>
      <c r="H42" s="450">
        <v>0</v>
      </c>
      <c r="I42" s="450">
        <v>0</v>
      </c>
      <c r="J42" s="450">
        <v>0</v>
      </c>
      <c r="K42" s="450">
        <v>0</v>
      </c>
      <c r="L42" s="450">
        <v>0</v>
      </c>
      <c r="M42" s="450">
        <v>0</v>
      </c>
      <c r="N42" s="450">
        <v>0</v>
      </c>
      <c r="O42" s="450">
        <v>0</v>
      </c>
      <c r="P42" s="450">
        <v>0</v>
      </c>
      <c r="Q42" s="450">
        <v>0</v>
      </c>
      <c r="R42" s="450">
        <v>0</v>
      </c>
      <c r="S42" s="450">
        <v>1</v>
      </c>
      <c r="T42" s="450">
        <v>0</v>
      </c>
      <c r="U42" s="450">
        <v>3</v>
      </c>
      <c r="V42" s="450">
        <v>1</v>
      </c>
      <c r="W42" s="450">
        <v>0</v>
      </c>
      <c r="X42" s="450">
        <v>1</v>
      </c>
      <c r="Y42" s="450"/>
    </row>
    <row r="43" spans="1:25" s="26" customFormat="1" ht="12.75">
      <c r="A43" s="613"/>
      <c r="B43" s="438" t="s">
        <v>45</v>
      </c>
      <c r="C43" s="51">
        <v>3</v>
      </c>
      <c r="D43" s="51">
        <v>0</v>
      </c>
      <c r="E43" s="51">
        <v>0</v>
      </c>
      <c r="F43" s="51">
        <v>0</v>
      </c>
      <c r="G43" s="451">
        <v>0</v>
      </c>
      <c r="H43" s="451">
        <v>0</v>
      </c>
      <c r="I43" s="451">
        <v>0</v>
      </c>
      <c r="J43" s="451">
        <v>0</v>
      </c>
      <c r="K43" s="451">
        <v>0</v>
      </c>
      <c r="L43" s="451">
        <v>0</v>
      </c>
      <c r="M43" s="451">
        <v>0</v>
      </c>
      <c r="N43" s="451">
        <v>0</v>
      </c>
      <c r="O43" s="451">
        <v>0</v>
      </c>
      <c r="P43" s="451">
        <v>0</v>
      </c>
      <c r="Q43" s="451">
        <v>0</v>
      </c>
      <c r="R43" s="451">
        <v>0</v>
      </c>
      <c r="S43" s="451">
        <v>1</v>
      </c>
      <c r="T43" s="451">
        <v>0</v>
      </c>
      <c r="U43" s="451">
        <v>1</v>
      </c>
      <c r="V43" s="451">
        <v>1</v>
      </c>
      <c r="W43" s="451">
        <v>0</v>
      </c>
      <c r="X43" s="451">
        <v>0</v>
      </c>
      <c r="Y43" s="451"/>
    </row>
    <row r="44" spans="1:25" s="26" customFormat="1" ht="12.75">
      <c r="A44" s="614"/>
      <c r="B44" s="439" t="s">
        <v>46</v>
      </c>
      <c r="C44" s="52">
        <v>3</v>
      </c>
      <c r="D44" s="52">
        <v>0</v>
      </c>
      <c r="E44" s="52">
        <v>0</v>
      </c>
      <c r="F44" s="52">
        <v>0</v>
      </c>
      <c r="G44" s="452">
        <v>0</v>
      </c>
      <c r="H44" s="452">
        <v>0</v>
      </c>
      <c r="I44" s="452">
        <v>0</v>
      </c>
      <c r="J44" s="452">
        <v>0</v>
      </c>
      <c r="K44" s="452">
        <v>0</v>
      </c>
      <c r="L44" s="452">
        <v>0</v>
      </c>
      <c r="M44" s="452">
        <v>0</v>
      </c>
      <c r="N44" s="452">
        <v>0</v>
      </c>
      <c r="O44" s="452">
        <v>0</v>
      </c>
      <c r="P44" s="452">
        <v>0</v>
      </c>
      <c r="Q44" s="452">
        <v>0</v>
      </c>
      <c r="R44" s="452">
        <v>0</v>
      </c>
      <c r="S44" s="452">
        <v>0</v>
      </c>
      <c r="T44" s="452">
        <v>0</v>
      </c>
      <c r="U44" s="452">
        <v>2</v>
      </c>
      <c r="V44" s="452">
        <v>0</v>
      </c>
      <c r="W44" s="452">
        <v>0</v>
      </c>
      <c r="X44" s="452">
        <v>1</v>
      </c>
      <c r="Y44" s="452"/>
    </row>
    <row r="45" spans="1:25" s="26" customFormat="1" ht="12.75">
      <c r="A45" s="612" t="s">
        <v>87</v>
      </c>
      <c r="B45" s="437" t="s">
        <v>2</v>
      </c>
      <c r="C45" s="111">
        <v>6</v>
      </c>
      <c r="D45" s="111">
        <v>0</v>
      </c>
      <c r="E45" s="111">
        <v>0</v>
      </c>
      <c r="F45" s="111">
        <v>0</v>
      </c>
      <c r="G45" s="450">
        <v>0</v>
      </c>
      <c r="H45" s="450">
        <v>0</v>
      </c>
      <c r="I45" s="450">
        <v>0</v>
      </c>
      <c r="J45" s="450">
        <v>0</v>
      </c>
      <c r="K45" s="450">
        <v>0</v>
      </c>
      <c r="L45" s="450">
        <v>0</v>
      </c>
      <c r="M45" s="450">
        <v>0</v>
      </c>
      <c r="N45" s="450">
        <v>0</v>
      </c>
      <c r="O45" s="450">
        <v>0</v>
      </c>
      <c r="P45" s="450">
        <v>0</v>
      </c>
      <c r="Q45" s="450">
        <v>1</v>
      </c>
      <c r="R45" s="450">
        <v>0</v>
      </c>
      <c r="S45" s="450">
        <v>0</v>
      </c>
      <c r="T45" s="450">
        <v>1</v>
      </c>
      <c r="U45" s="450">
        <v>2</v>
      </c>
      <c r="V45" s="450">
        <v>1</v>
      </c>
      <c r="W45" s="450">
        <v>1</v>
      </c>
      <c r="X45" s="450">
        <v>0</v>
      </c>
      <c r="Y45" s="450"/>
    </row>
    <row r="46" spans="1:25" s="26" customFormat="1" ht="12.75">
      <c r="A46" s="613"/>
      <c r="B46" s="438" t="s">
        <v>45</v>
      </c>
      <c r="C46" s="51">
        <v>4</v>
      </c>
      <c r="D46" s="51">
        <v>0</v>
      </c>
      <c r="E46" s="51">
        <v>0</v>
      </c>
      <c r="F46" s="51">
        <v>0</v>
      </c>
      <c r="G46" s="451">
        <v>0</v>
      </c>
      <c r="H46" s="451">
        <v>0</v>
      </c>
      <c r="I46" s="451">
        <v>0</v>
      </c>
      <c r="J46" s="451">
        <v>0</v>
      </c>
      <c r="K46" s="451">
        <v>0</v>
      </c>
      <c r="L46" s="451">
        <v>0</v>
      </c>
      <c r="M46" s="451">
        <v>0</v>
      </c>
      <c r="N46" s="451">
        <v>0</v>
      </c>
      <c r="O46" s="451">
        <v>0</v>
      </c>
      <c r="P46" s="451">
        <v>0</v>
      </c>
      <c r="Q46" s="451">
        <v>1</v>
      </c>
      <c r="R46" s="451">
        <v>0</v>
      </c>
      <c r="S46" s="451">
        <v>0</v>
      </c>
      <c r="T46" s="451">
        <v>1</v>
      </c>
      <c r="U46" s="451">
        <v>1</v>
      </c>
      <c r="V46" s="451">
        <v>0</v>
      </c>
      <c r="W46" s="451">
        <v>1</v>
      </c>
      <c r="X46" s="451">
        <v>0</v>
      </c>
      <c r="Y46" s="451"/>
    </row>
    <row r="47" spans="1:25" s="26" customFormat="1" ht="12.75">
      <c r="A47" s="614"/>
      <c r="B47" s="439" t="s">
        <v>46</v>
      </c>
      <c r="C47" s="52">
        <v>2</v>
      </c>
      <c r="D47" s="52">
        <v>0</v>
      </c>
      <c r="E47" s="52">
        <v>0</v>
      </c>
      <c r="F47" s="52">
        <v>0</v>
      </c>
      <c r="G47" s="452">
        <v>0</v>
      </c>
      <c r="H47" s="452">
        <v>0</v>
      </c>
      <c r="I47" s="452">
        <v>0</v>
      </c>
      <c r="J47" s="452">
        <v>0</v>
      </c>
      <c r="K47" s="452">
        <v>0</v>
      </c>
      <c r="L47" s="452">
        <v>0</v>
      </c>
      <c r="M47" s="452">
        <v>0</v>
      </c>
      <c r="N47" s="452">
        <v>0</v>
      </c>
      <c r="O47" s="452">
        <v>0</v>
      </c>
      <c r="P47" s="452">
        <v>0</v>
      </c>
      <c r="Q47" s="452">
        <v>0</v>
      </c>
      <c r="R47" s="452">
        <v>0</v>
      </c>
      <c r="S47" s="452">
        <v>0</v>
      </c>
      <c r="T47" s="452">
        <v>0</v>
      </c>
      <c r="U47" s="452">
        <v>1</v>
      </c>
      <c r="V47" s="452">
        <v>1</v>
      </c>
      <c r="W47" s="452">
        <v>0</v>
      </c>
      <c r="X47" s="452">
        <v>0</v>
      </c>
      <c r="Y47" s="452"/>
    </row>
    <row r="48" spans="1:25" s="26" customFormat="1" ht="12.75">
      <c r="A48" s="612" t="s">
        <v>88</v>
      </c>
      <c r="B48" s="437" t="s">
        <v>2</v>
      </c>
      <c r="C48" s="111">
        <v>27</v>
      </c>
      <c r="D48" s="111">
        <v>0</v>
      </c>
      <c r="E48" s="111">
        <v>0</v>
      </c>
      <c r="F48" s="111">
        <v>0</v>
      </c>
      <c r="G48" s="450">
        <v>0</v>
      </c>
      <c r="H48" s="450">
        <v>0</v>
      </c>
      <c r="I48" s="450">
        <v>0</v>
      </c>
      <c r="J48" s="450">
        <v>0</v>
      </c>
      <c r="K48" s="450">
        <v>0</v>
      </c>
      <c r="L48" s="450">
        <v>0</v>
      </c>
      <c r="M48" s="450">
        <v>0</v>
      </c>
      <c r="N48" s="450">
        <v>0</v>
      </c>
      <c r="O48" s="450">
        <v>0</v>
      </c>
      <c r="P48" s="450">
        <v>0</v>
      </c>
      <c r="Q48" s="450">
        <v>1</v>
      </c>
      <c r="R48" s="450">
        <v>1</v>
      </c>
      <c r="S48" s="450">
        <v>3</v>
      </c>
      <c r="T48" s="450">
        <v>11</v>
      </c>
      <c r="U48" s="450">
        <v>5</v>
      </c>
      <c r="V48" s="450">
        <v>2</v>
      </c>
      <c r="W48" s="450">
        <v>2</v>
      </c>
      <c r="X48" s="450">
        <v>2</v>
      </c>
      <c r="Y48" s="450"/>
    </row>
    <row r="49" spans="1:25" s="26" customFormat="1" ht="12.75">
      <c r="A49" s="613"/>
      <c r="B49" s="438" t="s">
        <v>45</v>
      </c>
      <c r="C49" s="51">
        <v>20</v>
      </c>
      <c r="D49" s="51">
        <v>0</v>
      </c>
      <c r="E49" s="51">
        <v>0</v>
      </c>
      <c r="F49" s="51">
        <v>0</v>
      </c>
      <c r="G49" s="451">
        <v>0</v>
      </c>
      <c r="H49" s="451">
        <v>0</v>
      </c>
      <c r="I49" s="451">
        <v>0</v>
      </c>
      <c r="J49" s="451">
        <v>0</v>
      </c>
      <c r="K49" s="451">
        <v>0</v>
      </c>
      <c r="L49" s="451">
        <v>0</v>
      </c>
      <c r="M49" s="451">
        <v>0</v>
      </c>
      <c r="N49" s="451">
        <v>0</v>
      </c>
      <c r="O49" s="451">
        <v>0</v>
      </c>
      <c r="P49" s="451">
        <v>0</v>
      </c>
      <c r="Q49" s="451">
        <v>1</v>
      </c>
      <c r="R49" s="451">
        <v>1</v>
      </c>
      <c r="S49" s="451">
        <v>3</v>
      </c>
      <c r="T49" s="451">
        <v>8</v>
      </c>
      <c r="U49" s="451">
        <v>4</v>
      </c>
      <c r="V49" s="451">
        <v>2</v>
      </c>
      <c r="W49" s="451">
        <v>1</v>
      </c>
      <c r="X49" s="451">
        <v>0</v>
      </c>
      <c r="Y49" s="451"/>
    </row>
    <row r="50" spans="1:25" s="26" customFormat="1" ht="12.75">
      <c r="A50" s="614"/>
      <c r="B50" s="439" t="s">
        <v>46</v>
      </c>
      <c r="C50" s="52">
        <v>7</v>
      </c>
      <c r="D50" s="52">
        <v>0</v>
      </c>
      <c r="E50" s="52">
        <v>0</v>
      </c>
      <c r="F50" s="52">
        <v>0</v>
      </c>
      <c r="G50" s="452">
        <v>0</v>
      </c>
      <c r="H50" s="452">
        <v>0</v>
      </c>
      <c r="I50" s="452">
        <v>0</v>
      </c>
      <c r="J50" s="452">
        <v>0</v>
      </c>
      <c r="K50" s="452">
        <v>0</v>
      </c>
      <c r="L50" s="452">
        <v>0</v>
      </c>
      <c r="M50" s="452">
        <v>0</v>
      </c>
      <c r="N50" s="452">
        <v>0</v>
      </c>
      <c r="O50" s="452">
        <v>0</v>
      </c>
      <c r="P50" s="452">
        <v>0</v>
      </c>
      <c r="Q50" s="452">
        <v>0</v>
      </c>
      <c r="R50" s="452">
        <v>0</v>
      </c>
      <c r="S50" s="452">
        <v>0</v>
      </c>
      <c r="T50" s="452">
        <v>3</v>
      </c>
      <c r="U50" s="452">
        <v>1</v>
      </c>
      <c r="V50" s="452">
        <v>0</v>
      </c>
      <c r="W50" s="452">
        <v>1</v>
      </c>
      <c r="X50" s="452">
        <v>2</v>
      </c>
      <c r="Y50" s="452"/>
    </row>
    <row r="51" spans="1:25" s="26" customFormat="1" ht="12.75">
      <c r="A51" s="612" t="s">
        <v>89</v>
      </c>
      <c r="B51" s="437" t="s">
        <v>2</v>
      </c>
      <c r="C51" s="111">
        <v>7</v>
      </c>
      <c r="D51" s="111">
        <v>0</v>
      </c>
      <c r="E51" s="111">
        <v>0</v>
      </c>
      <c r="F51" s="111">
        <v>0</v>
      </c>
      <c r="G51" s="450">
        <v>0</v>
      </c>
      <c r="H51" s="450">
        <v>0</v>
      </c>
      <c r="I51" s="450">
        <v>0</v>
      </c>
      <c r="J51" s="450">
        <v>0</v>
      </c>
      <c r="K51" s="450">
        <v>0</v>
      </c>
      <c r="L51" s="450">
        <v>0</v>
      </c>
      <c r="M51" s="450">
        <v>0</v>
      </c>
      <c r="N51" s="450">
        <v>0</v>
      </c>
      <c r="O51" s="450">
        <v>0</v>
      </c>
      <c r="P51" s="450">
        <v>0</v>
      </c>
      <c r="Q51" s="450">
        <v>0</v>
      </c>
      <c r="R51" s="450">
        <v>2</v>
      </c>
      <c r="S51" s="450">
        <v>0</v>
      </c>
      <c r="T51" s="450">
        <v>1</v>
      </c>
      <c r="U51" s="450">
        <v>1</v>
      </c>
      <c r="V51" s="450">
        <v>2</v>
      </c>
      <c r="W51" s="450">
        <v>1</v>
      </c>
      <c r="X51" s="450">
        <v>0</v>
      </c>
      <c r="Y51" s="450"/>
    </row>
    <row r="52" spans="1:25" s="26" customFormat="1" ht="12.75">
      <c r="A52" s="613"/>
      <c r="B52" s="438" t="s">
        <v>45</v>
      </c>
      <c r="C52" s="51">
        <v>7</v>
      </c>
      <c r="D52" s="51">
        <v>0</v>
      </c>
      <c r="E52" s="51">
        <v>0</v>
      </c>
      <c r="F52" s="51">
        <v>0</v>
      </c>
      <c r="G52" s="451">
        <v>0</v>
      </c>
      <c r="H52" s="451">
        <v>0</v>
      </c>
      <c r="I52" s="451">
        <v>0</v>
      </c>
      <c r="J52" s="451">
        <v>0</v>
      </c>
      <c r="K52" s="451">
        <v>0</v>
      </c>
      <c r="L52" s="451">
        <v>0</v>
      </c>
      <c r="M52" s="451">
        <v>0</v>
      </c>
      <c r="N52" s="451">
        <v>0</v>
      </c>
      <c r="O52" s="451">
        <v>0</v>
      </c>
      <c r="P52" s="451">
        <v>0</v>
      </c>
      <c r="Q52" s="451">
        <v>0</v>
      </c>
      <c r="R52" s="451">
        <v>2</v>
      </c>
      <c r="S52" s="451">
        <v>0</v>
      </c>
      <c r="T52" s="451">
        <v>1</v>
      </c>
      <c r="U52" s="451">
        <v>1</v>
      </c>
      <c r="V52" s="451">
        <v>2</v>
      </c>
      <c r="W52" s="451">
        <v>1</v>
      </c>
      <c r="X52" s="451">
        <v>0</v>
      </c>
      <c r="Y52" s="451"/>
    </row>
    <row r="53" spans="1:25" s="26" customFormat="1" ht="12.75">
      <c r="A53" s="614"/>
      <c r="B53" s="439" t="s">
        <v>46</v>
      </c>
      <c r="C53" s="52" t="s">
        <v>9</v>
      </c>
      <c r="D53" s="52">
        <v>0</v>
      </c>
      <c r="E53" s="52">
        <v>0</v>
      </c>
      <c r="F53" s="52">
        <v>0</v>
      </c>
      <c r="G53" s="452">
        <v>0</v>
      </c>
      <c r="H53" s="452">
        <v>0</v>
      </c>
      <c r="I53" s="452">
        <v>0</v>
      </c>
      <c r="J53" s="452">
        <v>0</v>
      </c>
      <c r="K53" s="452">
        <v>0</v>
      </c>
      <c r="L53" s="452">
        <v>0</v>
      </c>
      <c r="M53" s="452">
        <v>0</v>
      </c>
      <c r="N53" s="452">
        <v>0</v>
      </c>
      <c r="O53" s="452">
        <v>0</v>
      </c>
      <c r="P53" s="452">
        <v>0</v>
      </c>
      <c r="Q53" s="452">
        <v>0</v>
      </c>
      <c r="R53" s="452">
        <v>0</v>
      </c>
      <c r="S53" s="452">
        <v>0</v>
      </c>
      <c r="T53" s="452">
        <v>0</v>
      </c>
      <c r="U53" s="452">
        <v>0</v>
      </c>
      <c r="V53" s="452">
        <v>0</v>
      </c>
      <c r="W53" s="452">
        <v>0</v>
      </c>
      <c r="X53" s="452">
        <v>0</v>
      </c>
      <c r="Y53" s="452"/>
    </row>
    <row r="54" spans="1:25" s="26" customFormat="1" ht="12.75">
      <c r="A54" s="612" t="s">
        <v>90</v>
      </c>
      <c r="B54" s="437" t="s">
        <v>2</v>
      </c>
      <c r="C54" s="111">
        <v>1</v>
      </c>
      <c r="D54" s="111">
        <v>0</v>
      </c>
      <c r="E54" s="111">
        <v>0</v>
      </c>
      <c r="F54" s="111">
        <v>0</v>
      </c>
      <c r="G54" s="450">
        <v>0</v>
      </c>
      <c r="H54" s="450">
        <v>0</v>
      </c>
      <c r="I54" s="450">
        <v>0</v>
      </c>
      <c r="J54" s="450">
        <v>0</v>
      </c>
      <c r="K54" s="450">
        <v>0</v>
      </c>
      <c r="L54" s="450">
        <v>0</v>
      </c>
      <c r="M54" s="450">
        <v>0</v>
      </c>
      <c r="N54" s="450">
        <v>0</v>
      </c>
      <c r="O54" s="450">
        <v>0</v>
      </c>
      <c r="P54" s="450">
        <v>0</v>
      </c>
      <c r="Q54" s="450">
        <v>0</v>
      </c>
      <c r="R54" s="450">
        <v>0</v>
      </c>
      <c r="S54" s="450">
        <v>0</v>
      </c>
      <c r="T54" s="450">
        <v>0</v>
      </c>
      <c r="U54" s="450">
        <v>0</v>
      </c>
      <c r="V54" s="450">
        <v>1</v>
      </c>
      <c r="W54" s="450">
        <v>0</v>
      </c>
      <c r="X54" s="450">
        <v>0</v>
      </c>
      <c r="Y54" s="450"/>
    </row>
    <row r="55" spans="1:25" s="26" customFormat="1" ht="12.75">
      <c r="A55" s="613"/>
      <c r="B55" s="438" t="s">
        <v>45</v>
      </c>
      <c r="C55" s="51">
        <v>1</v>
      </c>
      <c r="D55" s="51">
        <v>0</v>
      </c>
      <c r="E55" s="51">
        <v>0</v>
      </c>
      <c r="F55" s="51">
        <v>0</v>
      </c>
      <c r="G55" s="451">
        <v>0</v>
      </c>
      <c r="H55" s="451">
        <v>0</v>
      </c>
      <c r="I55" s="451">
        <v>0</v>
      </c>
      <c r="J55" s="451">
        <v>0</v>
      </c>
      <c r="K55" s="451">
        <v>0</v>
      </c>
      <c r="L55" s="451">
        <v>0</v>
      </c>
      <c r="M55" s="451">
        <v>0</v>
      </c>
      <c r="N55" s="451">
        <v>0</v>
      </c>
      <c r="O55" s="451">
        <v>0</v>
      </c>
      <c r="P55" s="451">
        <v>0</v>
      </c>
      <c r="Q55" s="451">
        <v>0</v>
      </c>
      <c r="R55" s="451">
        <v>0</v>
      </c>
      <c r="S55" s="451">
        <v>0</v>
      </c>
      <c r="T55" s="451">
        <v>0</v>
      </c>
      <c r="U55" s="451">
        <v>0</v>
      </c>
      <c r="V55" s="451">
        <v>1</v>
      </c>
      <c r="W55" s="451">
        <v>0</v>
      </c>
      <c r="X55" s="451">
        <v>0</v>
      </c>
      <c r="Y55" s="451"/>
    </row>
    <row r="56" spans="1:25" s="26" customFormat="1" ht="12.75">
      <c r="A56" s="614"/>
      <c r="B56" s="439" t="s">
        <v>46</v>
      </c>
      <c r="C56" s="52" t="s">
        <v>9</v>
      </c>
      <c r="D56" s="52">
        <v>0</v>
      </c>
      <c r="E56" s="52">
        <v>0</v>
      </c>
      <c r="F56" s="52">
        <v>0</v>
      </c>
      <c r="G56" s="452">
        <v>0</v>
      </c>
      <c r="H56" s="452">
        <v>0</v>
      </c>
      <c r="I56" s="452">
        <v>0</v>
      </c>
      <c r="J56" s="452">
        <v>0</v>
      </c>
      <c r="K56" s="452">
        <v>0</v>
      </c>
      <c r="L56" s="452">
        <v>0</v>
      </c>
      <c r="M56" s="452">
        <v>0</v>
      </c>
      <c r="N56" s="452">
        <v>0</v>
      </c>
      <c r="O56" s="452">
        <v>0</v>
      </c>
      <c r="P56" s="452">
        <v>0</v>
      </c>
      <c r="Q56" s="452">
        <v>0</v>
      </c>
      <c r="R56" s="452">
        <v>0</v>
      </c>
      <c r="S56" s="452">
        <v>0</v>
      </c>
      <c r="T56" s="452">
        <v>0</v>
      </c>
      <c r="U56" s="452">
        <v>0</v>
      </c>
      <c r="V56" s="452">
        <v>0</v>
      </c>
      <c r="W56" s="452">
        <v>0</v>
      </c>
      <c r="X56" s="452">
        <v>0</v>
      </c>
      <c r="Y56" s="452"/>
    </row>
    <row r="57" spans="1:25" s="26" customFormat="1" ht="12.75">
      <c r="A57" s="612" t="s">
        <v>91</v>
      </c>
      <c r="B57" s="437" t="s">
        <v>2</v>
      </c>
      <c r="C57" s="111">
        <v>8</v>
      </c>
      <c r="D57" s="111">
        <v>0</v>
      </c>
      <c r="E57" s="111">
        <v>0</v>
      </c>
      <c r="F57" s="111">
        <v>0</v>
      </c>
      <c r="G57" s="450">
        <v>0</v>
      </c>
      <c r="H57" s="450">
        <v>0</v>
      </c>
      <c r="I57" s="450">
        <v>0</v>
      </c>
      <c r="J57" s="450">
        <v>0</v>
      </c>
      <c r="K57" s="450">
        <v>0</v>
      </c>
      <c r="L57" s="450">
        <v>0</v>
      </c>
      <c r="M57" s="450">
        <v>0</v>
      </c>
      <c r="N57" s="450">
        <v>0</v>
      </c>
      <c r="O57" s="450">
        <v>0</v>
      </c>
      <c r="P57" s="450">
        <v>0</v>
      </c>
      <c r="Q57" s="450">
        <v>0</v>
      </c>
      <c r="R57" s="450">
        <v>0</v>
      </c>
      <c r="S57" s="450">
        <v>1</v>
      </c>
      <c r="T57" s="450">
        <v>1</v>
      </c>
      <c r="U57" s="450">
        <v>2</v>
      </c>
      <c r="V57" s="450">
        <v>2</v>
      </c>
      <c r="W57" s="450">
        <v>2</v>
      </c>
      <c r="X57" s="450">
        <v>0</v>
      </c>
      <c r="Y57" s="450"/>
    </row>
    <row r="58" spans="1:25" s="26" customFormat="1" ht="12.75">
      <c r="A58" s="613"/>
      <c r="B58" s="438" t="s">
        <v>45</v>
      </c>
      <c r="C58" s="51">
        <v>5</v>
      </c>
      <c r="D58" s="51">
        <v>0</v>
      </c>
      <c r="E58" s="51">
        <v>0</v>
      </c>
      <c r="F58" s="51">
        <v>0</v>
      </c>
      <c r="G58" s="451">
        <v>0</v>
      </c>
      <c r="H58" s="451">
        <v>0</v>
      </c>
      <c r="I58" s="451">
        <v>0</v>
      </c>
      <c r="J58" s="451">
        <v>0</v>
      </c>
      <c r="K58" s="451">
        <v>0</v>
      </c>
      <c r="L58" s="451">
        <v>0</v>
      </c>
      <c r="M58" s="451">
        <v>0</v>
      </c>
      <c r="N58" s="451">
        <v>0</v>
      </c>
      <c r="O58" s="451">
        <v>0</v>
      </c>
      <c r="P58" s="451">
        <v>0</v>
      </c>
      <c r="Q58" s="451">
        <v>0</v>
      </c>
      <c r="R58" s="451">
        <v>0</v>
      </c>
      <c r="S58" s="451">
        <v>1</v>
      </c>
      <c r="T58" s="451">
        <v>0</v>
      </c>
      <c r="U58" s="451">
        <v>2</v>
      </c>
      <c r="V58" s="451">
        <v>0</v>
      </c>
      <c r="W58" s="451">
        <v>2</v>
      </c>
      <c r="X58" s="451">
        <v>0</v>
      </c>
      <c r="Y58" s="451"/>
    </row>
    <row r="59" spans="1:25" s="26" customFormat="1" ht="12.75">
      <c r="A59" s="614"/>
      <c r="B59" s="439" t="s">
        <v>46</v>
      </c>
      <c r="C59" s="52">
        <v>3</v>
      </c>
      <c r="D59" s="52">
        <v>0</v>
      </c>
      <c r="E59" s="52">
        <v>0</v>
      </c>
      <c r="F59" s="52">
        <v>0</v>
      </c>
      <c r="G59" s="452">
        <v>0</v>
      </c>
      <c r="H59" s="452">
        <v>0</v>
      </c>
      <c r="I59" s="452">
        <v>0</v>
      </c>
      <c r="J59" s="452">
        <v>0</v>
      </c>
      <c r="K59" s="452">
        <v>0</v>
      </c>
      <c r="L59" s="452">
        <v>0</v>
      </c>
      <c r="M59" s="452">
        <v>0</v>
      </c>
      <c r="N59" s="452">
        <v>0</v>
      </c>
      <c r="O59" s="452">
        <v>0</v>
      </c>
      <c r="P59" s="452">
        <v>0</v>
      </c>
      <c r="Q59" s="452">
        <v>0</v>
      </c>
      <c r="R59" s="452">
        <v>0</v>
      </c>
      <c r="S59" s="452">
        <v>0</v>
      </c>
      <c r="T59" s="452">
        <v>1</v>
      </c>
      <c r="U59" s="452">
        <v>0</v>
      </c>
      <c r="V59" s="452">
        <v>2</v>
      </c>
      <c r="W59" s="452">
        <v>0</v>
      </c>
      <c r="X59" s="452">
        <v>0</v>
      </c>
      <c r="Y59" s="452"/>
    </row>
    <row r="60" spans="1:25" s="26" customFormat="1" ht="12.75">
      <c r="A60" s="612" t="s">
        <v>92</v>
      </c>
      <c r="B60" s="437" t="s">
        <v>2</v>
      </c>
      <c r="C60" s="111">
        <v>11</v>
      </c>
      <c r="D60" s="111">
        <v>0</v>
      </c>
      <c r="E60" s="111">
        <v>0</v>
      </c>
      <c r="F60" s="111">
        <v>0</v>
      </c>
      <c r="G60" s="450">
        <v>0</v>
      </c>
      <c r="H60" s="450">
        <v>0</v>
      </c>
      <c r="I60" s="450">
        <v>0</v>
      </c>
      <c r="J60" s="450">
        <v>0</v>
      </c>
      <c r="K60" s="450">
        <v>0</v>
      </c>
      <c r="L60" s="450">
        <v>0</v>
      </c>
      <c r="M60" s="450">
        <v>0</v>
      </c>
      <c r="N60" s="450">
        <v>0</v>
      </c>
      <c r="O60" s="450">
        <v>0</v>
      </c>
      <c r="P60" s="450">
        <v>0</v>
      </c>
      <c r="Q60" s="450">
        <v>0</v>
      </c>
      <c r="R60" s="450">
        <v>0</v>
      </c>
      <c r="S60" s="450">
        <v>1</v>
      </c>
      <c r="T60" s="450">
        <v>2</v>
      </c>
      <c r="U60" s="450">
        <v>4</v>
      </c>
      <c r="V60" s="450">
        <v>4</v>
      </c>
      <c r="W60" s="450">
        <v>0</v>
      </c>
      <c r="X60" s="450">
        <v>0</v>
      </c>
      <c r="Y60" s="450"/>
    </row>
    <row r="61" spans="1:25" s="26" customFormat="1" ht="12.75">
      <c r="A61" s="613"/>
      <c r="B61" s="438" t="s">
        <v>45</v>
      </c>
      <c r="C61" s="51">
        <v>8</v>
      </c>
      <c r="D61" s="51">
        <v>0</v>
      </c>
      <c r="E61" s="51">
        <v>0</v>
      </c>
      <c r="F61" s="51">
        <v>0</v>
      </c>
      <c r="G61" s="451">
        <v>0</v>
      </c>
      <c r="H61" s="451">
        <v>0</v>
      </c>
      <c r="I61" s="451">
        <v>0</v>
      </c>
      <c r="J61" s="451">
        <v>0</v>
      </c>
      <c r="K61" s="451">
        <v>0</v>
      </c>
      <c r="L61" s="451">
        <v>0</v>
      </c>
      <c r="M61" s="451">
        <v>0</v>
      </c>
      <c r="N61" s="451">
        <v>0</v>
      </c>
      <c r="O61" s="451">
        <v>0</v>
      </c>
      <c r="P61" s="451">
        <v>0</v>
      </c>
      <c r="Q61" s="451">
        <v>0</v>
      </c>
      <c r="R61" s="451">
        <v>0</v>
      </c>
      <c r="S61" s="451">
        <v>1</v>
      </c>
      <c r="T61" s="451">
        <v>0</v>
      </c>
      <c r="U61" s="451">
        <v>4</v>
      </c>
      <c r="V61" s="451">
        <v>3</v>
      </c>
      <c r="W61" s="451">
        <v>0</v>
      </c>
      <c r="X61" s="451">
        <v>0</v>
      </c>
      <c r="Y61" s="451"/>
    </row>
    <row r="62" spans="1:25" s="26" customFormat="1" ht="12.75">
      <c r="A62" s="614"/>
      <c r="B62" s="439" t="s">
        <v>46</v>
      </c>
      <c r="C62" s="52">
        <v>3</v>
      </c>
      <c r="D62" s="52">
        <v>0</v>
      </c>
      <c r="E62" s="52">
        <v>0</v>
      </c>
      <c r="F62" s="52">
        <v>0</v>
      </c>
      <c r="G62" s="452">
        <v>0</v>
      </c>
      <c r="H62" s="452">
        <v>0</v>
      </c>
      <c r="I62" s="452">
        <v>0</v>
      </c>
      <c r="J62" s="452">
        <v>0</v>
      </c>
      <c r="K62" s="452">
        <v>0</v>
      </c>
      <c r="L62" s="452">
        <v>0</v>
      </c>
      <c r="M62" s="452">
        <v>0</v>
      </c>
      <c r="N62" s="452">
        <v>0</v>
      </c>
      <c r="O62" s="452">
        <v>0</v>
      </c>
      <c r="P62" s="452">
        <v>0</v>
      </c>
      <c r="Q62" s="452">
        <v>0</v>
      </c>
      <c r="R62" s="452">
        <v>0</v>
      </c>
      <c r="S62" s="452">
        <v>0</v>
      </c>
      <c r="T62" s="452">
        <v>2</v>
      </c>
      <c r="U62" s="452">
        <v>0</v>
      </c>
      <c r="V62" s="452">
        <v>1</v>
      </c>
      <c r="W62" s="452">
        <v>0</v>
      </c>
      <c r="X62" s="452">
        <v>0</v>
      </c>
      <c r="Y62" s="452"/>
    </row>
    <row r="63" spans="1:25" s="26" customFormat="1" ht="12.75">
      <c r="A63" s="612" t="s">
        <v>93</v>
      </c>
      <c r="B63" s="437" t="s">
        <v>2</v>
      </c>
      <c r="C63" s="111">
        <v>4</v>
      </c>
      <c r="D63" s="111">
        <v>0</v>
      </c>
      <c r="E63" s="111">
        <v>0</v>
      </c>
      <c r="F63" s="111">
        <v>0</v>
      </c>
      <c r="G63" s="450">
        <v>0</v>
      </c>
      <c r="H63" s="450">
        <v>0</v>
      </c>
      <c r="I63" s="450">
        <v>0</v>
      </c>
      <c r="J63" s="450">
        <v>0</v>
      </c>
      <c r="K63" s="450">
        <v>0</v>
      </c>
      <c r="L63" s="450">
        <v>0</v>
      </c>
      <c r="M63" s="450">
        <v>0</v>
      </c>
      <c r="N63" s="450">
        <v>0</v>
      </c>
      <c r="O63" s="450">
        <v>0</v>
      </c>
      <c r="P63" s="450">
        <v>0</v>
      </c>
      <c r="Q63" s="450">
        <v>0</v>
      </c>
      <c r="R63" s="450">
        <v>0</v>
      </c>
      <c r="S63" s="450">
        <v>0</v>
      </c>
      <c r="T63" s="450">
        <v>0</v>
      </c>
      <c r="U63" s="450">
        <v>2</v>
      </c>
      <c r="V63" s="450">
        <v>2</v>
      </c>
      <c r="W63" s="450">
        <v>0</v>
      </c>
      <c r="X63" s="450">
        <v>0</v>
      </c>
      <c r="Y63" s="450"/>
    </row>
    <row r="64" spans="1:25" s="26" customFormat="1" ht="12.75">
      <c r="A64" s="613"/>
      <c r="B64" s="438" t="s">
        <v>45</v>
      </c>
      <c r="C64" s="51">
        <v>4</v>
      </c>
      <c r="D64" s="51">
        <v>0</v>
      </c>
      <c r="E64" s="51">
        <v>0</v>
      </c>
      <c r="F64" s="51">
        <v>0</v>
      </c>
      <c r="G64" s="451">
        <v>0</v>
      </c>
      <c r="H64" s="451">
        <v>0</v>
      </c>
      <c r="I64" s="451">
        <v>0</v>
      </c>
      <c r="J64" s="451">
        <v>0</v>
      </c>
      <c r="K64" s="451">
        <v>0</v>
      </c>
      <c r="L64" s="451">
        <v>0</v>
      </c>
      <c r="M64" s="451">
        <v>0</v>
      </c>
      <c r="N64" s="451">
        <v>0</v>
      </c>
      <c r="O64" s="451">
        <v>0</v>
      </c>
      <c r="P64" s="451">
        <v>0</v>
      </c>
      <c r="Q64" s="451">
        <v>0</v>
      </c>
      <c r="R64" s="451">
        <v>0</v>
      </c>
      <c r="S64" s="451">
        <v>0</v>
      </c>
      <c r="T64" s="451">
        <v>0</v>
      </c>
      <c r="U64" s="451">
        <v>2</v>
      </c>
      <c r="V64" s="451">
        <v>2</v>
      </c>
      <c r="W64" s="451">
        <v>0</v>
      </c>
      <c r="X64" s="451">
        <v>0</v>
      </c>
      <c r="Y64" s="451"/>
    </row>
    <row r="65" spans="1:25" s="26" customFormat="1" ht="12.75">
      <c r="A65" s="614"/>
      <c r="B65" s="439" t="s">
        <v>46</v>
      </c>
      <c r="C65" s="52" t="s">
        <v>9</v>
      </c>
      <c r="D65" s="52">
        <v>0</v>
      </c>
      <c r="E65" s="52">
        <v>0</v>
      </c>
      <c r="F65" s="52">
        <v>0</v>
      </c>
      <c r="G65" s="452">
        <v>0</v>
      </c>
      <c r="H65" s="452">
        <v>0</v>
      </c>
      <c r="I65" s="452">
        <v>0</v>
      </c>
      <c r="J65" s="452">
        <v>0</v>
      </c>
      <c r="K65" s="452">
        <v>0</v>
      </c>
      <c r="L65" s="452">
        <v>0</v>
      </c>
      <c r="M65" s="452">
        <v>0</v>
      </c>
      <c r="N65" s="452">
        <v>0</v>
      </c>
      <c r="O65" s="452">
        <v>0</v>
      </c>
      <c r="P65" s="452">
        <v>0</v>
      </c>
      <c r="Q65" s="452">
        <v>0</v>
      </c>
      <c r="R65" s="452">
        <v>0</v>
      </c>
      <c r="S65" s="452">
        <v>0</v>
      </c>
      <c r="T65" s="452">
        <v>0</v>
      </c>
      <c r="U65" s="452">
        <v>0</v>
      </c>
      <c r="V65" s="452">
        <v>0</v>
      </c>
      <c r="W65" s="452">
        <v>0</v>
      </c>
      <c r="X65" s="452">
        <v>0</v>
      </c>
      <c r="Y65" s="452"/>
    </row>
    <row r="66" spans="1:25" s="26" customFormat="1" ht="12.75">
      <c r="A66" s="612" t="s">
        <v>94</v>
      </c>
      <c r="B66" s="437" t="s">
        <v>2</v>
      </c>
      <c r="C66" s="111">
        <v>4</v>
      </c>
      <c r="D66" s="111">
        <v>0</v>
      </c>
      <c r="E66" s="111">
        <v>0</v>
      </c>
      <c r="F66" s="111">
        <v>0</v>
      </c>
      <c r="G66" s="450">
        <v>0</v>
      </c>
      <c r="H66" s="450">
        <v>0</v>
      </c>
      <c r="I66" s="450">
        <v>0</v>
      </c>
      <c r="J66" s="450">
        <v>0</v>
      </c>
      <c r="K66" s="450">
        <v>0</v>
      </c>
      <c r="L66" s="450">
        <v>0</v>
      </c>
      <c r="M66" s="450">
        <v>0</v>
      </c>
      <c r="N66" s="450">
        <v>0</v>
      </c>
      <c r="O66" s="450">
        <v>0</v>
      </c>
      <c r="P66" s="450">
        <v>0</v>
      </c>
      <c r="Q66" s="450">
        <v>0</v>
      </c>
      <c r="R66" s="450">
        <v>0</v>
      </c>
      <c r="S66" s="450">
        <v>0</v>
      </c>
      <c r="T66" s="450">
        <v>2</v>
      </c>
      <c r="U66" s="450">
        <v>1</v>
      </c>
      <c r="V66" s="450">
        <v>0</v>
      </c>
      <c r="W66" s="450">
        <v>1</v>
      </c>
      <c r="X66" s="450">
        <v>0</v>
      </c>
      <c r="Y66" s="450"/>
    </row>
    <row r="67" spans="1:25" s="26" customFormat="1" ht="12.75">
      <c r="A67" s="613"/>
      <c r="B67" s="438" t="s">
        <v>45</v>
      </c>
      <c r="C67" s="51">
        <v>4</v>
      </c>
      <c r="D67" s="51">
        <v>0</v>
      </c>
      <c r="E67" s="51">
        <v>0</v>
      </c>
      <c r="F67" s="51">
        <v>0</v>
      </c>
      <c r="G67" s="451">
        <v>0</v>
      </c>
      <c r="H67" s="451">
        <v>0</v>
      </c>
      <c r="I67" s="451">
        <v>0</v>
      </c>
      <c r="J67" s="451">
        <v>0</v>
      </c>
      <c r="K67" s="451">
        <v>0</v>
      </c>
      <c r="L67" s="451">
        <v>0</v>
      </c>
      <c r="M67" s="451">
        <v>0</v>
      </c>
      <c r="N67" s="451">
        <v>0</v>
      </c>
      <c r="O67" s="451">
        <v>0</v>
      </c>
      <c r="P67" s="451">
        <v>0</v>
      </c>
      <c r="Q67" s="451">
        <v>0</v>
      </c>
      <c r="R67" s="451">
        <v>0</v>
      </c>
      <c r="S67" s="451">
        <v>0</v>
      </c>
      <c r="T67" s="451">
        <v>2</v>
      </c>
      <c r="U67" s="451">
        <v>1</v>
      </c>
      <c r="V67" s="451">
        <v>0</v>
      </c>
      <c r="W67" s="451">
        <v>1</v>
      </c>
      <c r="X67" s="451">
        <v>0</v>
      </c>
      <c r="Y67" s="451"/>
    </row>
    <row r="68" spans="1:25" s="26" customFormat="1" ht="12.75">
      <c r="A68" s="614"/>
      <c r="B68" s="439" t="s">
        <v>46</v>
      </c>
      <c r="C68" s="52" t="s">
        <v>9</v>
      </c>
      <c r="D68" s="52">
        <v>0</v>
      </c>
      <c r="E68" s="52">
        <v>0</v>
      </c>
      <c r="F68" s="52">
        <v>0</v>
      </c>
      <c r="G68" s="452">
        <v>0</v>
      </c>
      <c r="H68" s="452">
        <v>0</v>
      </c>
      <c r="I68" s="452">
        <v>0</v>
      </c>
      <c r="J68" s="452">
        <v>0</v>
      </c>
      <c r="K68" s="452">
        <v>0</v>
      </c>
      <c r="L68" s="452">
        <v>0</v>
      </c>
      <c r="M68" s="452">
        <v>0</v>
      </c>
      <c r="N68" s="452">
        <v>0</v>
      </c>
      <c r="O68" s="452">
        <v>0</v>
      </c>
      <c r="P68" s="452">
        <v>0</v>
      </c>
      <c r="Q68" s="452">
        <v>0</v>
      </c>
      <c r="R68" s="452">
        <v>0</v>
      </c>
      <c r="S68" s="452">
        <v>0</v>
      </c>
      <c r="T68" s="452">
        <v>0</v>
      </c>
      <c r="U68" s="452">
        <v>0</v>
      </c>
      <c r="V68" s="452">
        <v>0</v>
      </c>
      <c r="W68" s="452">
        <v>0</v>
      </c>
      <c r="X68" s="452">
        <v>0</v>
      </c>
      <c r="Y68" s="452"/>
    </row>
    <row r="69" spans="1:25" s="80" customFormat="1" ht="12.75">
      <c r="A69" s="112" t="s">
        <v>95</v>
      </c>
      <c r="B69" s="113"/>
      <c r="C69" s="114"/>
      <c r="D69" s="115"/>
      <c r="E69" s="114"/>
      <c r="F69" s="115"/>
      <c r="G69" s="114"/>
      <c r="H69" s="115"/>
      <c r="I69" s="114"/>
      <c r="J69" s="115"/>
      <c r="K69" s="114"/>
      <c r="L69" s="115"/>
      <c r="M69" s="114"/>
      <c r="N69" s="115"/>
      <c r="O69" s="114"/>
      <c r="P69" s="115"/>
      <c r="Q69" s="114"/>
      <c r="R69" s="115"/>
      <c r="S69" s="114"/>
      <c r="T69" s="115"/>
      <c r="U69" s="114"/>
      <c r="V69" s="115"/>
      <c r="W69" s="114"/>
      <c r="X69" s="115"/>
      <c r="Y69" s="114"/>
    </row>
    <row r="70" spans="1:25" ht="10.5" customHeight="1">
      <c r="A70" s="116"/>
      <c r="B70" s="117"/>
      <c r="C70" s="118"/>
      <c r="D70" s="118"/>
      <c r="E70" s="118"/>
      <c r="F70" s="118"/>
      <c r="G70" s="118"/>
      <c r="H70" s="118"/>
      <c r="I70" s="118"/>
      <c r="J70" s="118"/>
      <c r="K70" s="118"/>
      <c r="L70" s="118"/>
      <c r="M70" s="118"/>
      <c r="N70" s="118"/>
      <c r="O70" s="118"/>
      <c r="P70" s="118"/>
      <c r="Q70" s="118"/>
      <c r="R70" s="118"/>
      <c r="S70" s="118"/>
      <c r="T70" s="118"/>
      <c r="U70" s="118"/>
      <c r="V70" s="118"/>
      <c r="W70" s="118"/>
      <c r="X70" s="118"/>
      <c r="Y70" s="118"/>
    </row>
  </sheetData>
  <sheetProtection/>
  <mergeCells count="22">
    <mergeCell ref="A57:A59"/>
    <mergeCell ref="A60:A62"/>
    <mergeCell ref="A63:A65"/>
    <mergeCell ref="A66:A68"/>
    <mergeCell ref="A39:A41"/>
    <mergeCell ref="A42:A44"/>
    <mergeCell ref="A45:A47"/>
    <mergeCell ref="A48:A50"/>
    <mergeCell ref="A51:A53"/>
    <mergeCell ref="A54:A56"/>
    <mergeCell ref="A21:A23"/>
    <mergeCell ref="A24:A26"/>
    <mergeCell ref="A27:A29"/>
    <mergeCell ref="A30:A32"/>
    <mergeCell ref="A33:A35"/>
    <mergeCell ref="A36:A38"/>
    <mergeCell ref="A3:A5"/>
    <mergeCell ref="A6:A8"/>
    <mergeCell ref="A9:A11"/>
    <mergeCell ref="A12:A14"/>
    <mergeCell ref="A15:A17"/>
    <mergeCell ref="A18:A20"/>
  </mergeCells>
  <printOptions/>
  <pageMargins left="0.3937007874015748" right="0.3937007874015748" top="0.5905511811023623" bottom="0.3937007874015748" header="0.31496062992125984" footer="0.31496062992125984"/>
  <pageSetup fitToHeight="1" fitToWidth="1" horizontalDpi="600" verticalDpi="600" orientation="landscape" paperSize="9" scale="62" r:id="rId1"/>
</worksheet>
</file>

<file path=xl/worksheets/sheet19.xml><?xml version="1.0" encoding="utf-8"?>
<worksheet xmlns="http://schemas.openxmlformats.org/spreadsheetml/2006/main" xmlns:r="http://schemas.openxmlformats.org/officeDocument/2006/relationships">
  <sheetPr>
    <pageSetUpPr fitToPage="1"/>
  </sheetPr>
  <dimension ref="A1:Y70"/>
  <sheetViews>
    <sheetView showGridLines="0" view="pageBreakPreview" zoomScaleNormal="90" zoomScaleSheetLayoutView="100" zoomScalePageLayoutView="0" workbookViewId="0" topLeftCell="A1">
      <pane xSplit="2" ySplit="2" topLeftCell="I3" activePane="bottomRight" state="frozen"/>
      <selection pane="topLeft" activeCell="A1" sqref="A1"/>
      <selection pane="topRight" activeCell="A1" sqref="A1"/>
      <selection pane="bottomLeft" activeCell="A1" sqref="A1"/>
      <selection pane="bottomRight" activeCell="Z12" sqref="Z12:Z69"/>
    </sheetView>
  </sheetViews>
  <sheetFormatPr defaultColWidth="9.00390625" defaultRowHeight="10.5" customHeight="1"/>
  <cols>
    <col min="1" max="1" width="8.140625" style="84" customWidth="1"/>
    <col min="2" max="2" width="6.00390625" style="85" bestFit="1" customWidth="1"/>
    <col min="3" max="25" width="7.57421875" style="86" customWidth="1"/>
    <col min="26" max="16384" width="9.00390625" style="86" customWidth="1"/>
  </cols>
  <sheetData>
    <row r="1" spans="1:25" s="68" customFormat="1" ht="12.75">
      <c r="A1" s="81" t="s">
        <v>285</v>
      </c>
      <c r="B1" s="82"/>
      <c r="C1" s="83"/>
      <c r="D1" s="83"/>
      <c r="E1" s="83"/>
      <c r="F1" s="83"/>
      <c r="G1" s="83"/>
      <c r="H1" s="83"/>
      <c r="I1" s="83"/>
      <c r="J1" s="83"/>
      <c r="K1" s="83"/>
      <c r="L1" s="83"/>
      <c r="M1" s="83"/>
      <c r="N1" s="83"/>
      <c r="O1" s="83"/>
      <c r="P1" s="83"/>
      <c r="Q1" s="83"/>
      <c r="R1" s="83"/>
      <c r="S1" s="83"/>
      <c r="T1" s="83"/>
      <c r="U1" s="83"/>
      <c r="V1" s="83"/>
      <c r="W1" s="83"/>
      <c r="Y1" s="30" t="s">
        <v>328</v>
      </c>
    </row>
    <row r="2" spans="1:25" s="68" customFormat="1" ht="12.75">
      <c r="A2" s="102"/>
      <c r="B2" s="103"/>
      <c r="C2" s="104" t="s">
        <v>2</v>
      </c>
      <c r="D2" s="109" t="s">
        <v>201</v>
      </c>
      <c r="E2" s="104" t="s">
        <v>130</v>
      </c>
      <c r="F2" s="104" t="s">
        <v>131</v>
      </c>
      <c r="G2" s="104" t="s">
        <v>132</v>
      </c>
      <c r="H2" s="104" t="s">
        <v>133</v>
      </c>
      <c r="I2" s="104" t="s">
        <v>134</v>
      </c>
      <c r="J2" s="104" t="s">
        <v>135</v>
      </c>
      <c r="K2" s="104" t="s">
        <v>136</v>
      </c>
      <c r="L2" s="104" t="s">
        <v>137</v>
      </c>
      <c r="M2" s="104" t="s">
        <v>138</v>
      </c>
      <c r="N2" s="104" t="s">
        <v>139</v>
      </c>
      <c r="O2" s="104" t="s">
        <v>140</v>
      </c>
      <c r="P2" s="104" t="s">
        <v>141</v>
      </c>
      <c r="Q2" s="104" t="s">
        <v>142</v>
      </c>
      <c r="R2" s="104" t="s">
        <v>143</v>
      </c>
      <c r="S2" s="104" t="s">
        <v>144</v>
      </c>
      <c r="T2" s="104" t="s">
        <v>145</v>
      </c>
      <c r="U2" s="104" t="s">
        <v>286</v>
      </c>
      <c r="V2" s="104" t="s">
        <v>287</v>
      </c>
      <c r="W2" s="104" t="s">
        <v>288</v>
      </c>
      <c r="X2" s="104" t="s">
        <v>289</v>
      </c>
      <c r="Y2" s="110" t="s">
        <v>113</v>
      </c>
    </row>
    <row r="3" spans="1:25" s="26" customFormat="1" ht="12.75">
      <c r="A3" s="520" t="s">
        <v>284</v>
      </c>
      <c r="B3" s="434" t="s">
        <v>2</v>
      </c>
      <c r="C3" s="327">
        <v>38314</v>
      </c>
      <c r="D3" s="329">
        <v>159</v>
      </c>
      <c r="E3" s="329">
        <v>68</v>
      </c>
      <c r="F3" s="329">
        <v>66</v>
      </c>
      <c r="G3" s="329">
        <v>306</v>
      </c>
      <c r="H3" s="329">
        <v>373</v>
      </c>
      <c r="I3" s="329">
        <v>292</v>
      </c>
      <c r="J3" s="329">
        <v>346</v>
      </c>
      <c r="K3" s="329">
        <v>444</v>
      </c>
      <c r="L3" s="329">
        <v>553</v>
      </c>
      <c r="M3" s="327">
        <v>694</v>
      </c>
      <c r="N3" s="327">
        <v>815</v>
      </c>
      <c r="O3" s="329">
        <v>1104</v>
      </c>
      <c r="P3" s="329">
        <v>1531</v>
      </c>
      <c r="Q3" s="329">
        <v>2751</v>
      </c>
      <c r="R3" s="329">
        <v>3282</v>
      </c>
      <c r="S3" s="329">
        <v>4851</v>
      </c>
      <c r="T3" s="329">
        <v>6671</v>
      </c>
      <c r="U3" s="329">
        <v>6958</v>
      </c>
      <c r="V3" s="329">
        <v>4850</v>
      </c>
      <c r="W3" s="329">
        <v>1772</v>
      </c>
      <c r="X3" s="329">
        <v>392</v>
      </c>
      <c r="Y3" s="329">
        <v>36</v>
      </c>
    </row>
    <row r="4" spans="1:25" s="26" customFormat="1" ht="12.75">
      <c r="A4" s="521"/>
      <c r="B4" s="435" t="s">
        <v>45</v>
      </c>
      <c r="C4" s="331">
        <v>22073</v>
      </c>
      <c r="D4" s="331">
        <v>97</v>
      </c>
      <c r="E4" s="331">
        <v>44</v>
      </c>
      <c r="F4" s="331">
        <v>49</v>
      </c>
      <c r="G4" s="331">
        <v>239</v>
      </c>
      <c r="H4" s="331">
        <v>281</v>
      </c>
      <c r="I4" s="331">
        <v>228</v>
      </c>
      <c r="J4" s="331">
        <v>282</v>
      </c>
      <c r="K4" s="331">
        <v>345</v>
      </c>
      <c r="L4" s="331">
        <v>442</v>
      </c>
      <c r="M4" s="331">
        <v>527</v>
      </c>
      <c r="N4" s="331">
        <v>615</v>
      </c>
      <c r="O4" s="331">
        <v>846</v>
      </c>
      <c r="P4" s="331">
        <v>1156</v>
      </c>
      <c r="Q4" s="331">
        <v>1941</v>
      </c>
      <c r="R4" s="331">
        <v>2126</v>
      </c>
      <c r="S4" s="331">
        <v>3017</v>
      </c>
      <c r="T4" s="331">
        <v>3830</v>
      </c>
      <c r="U4" s="331">
        <v>3492</v>
      </c>
      <c r="V4" s="331">
        <v>1928</v>
      </c>
      <c r="W4" s="331">
        <v>488</v>
      </c>
      <c r="X4" s="331">
        <v>77</v>
      </c>
      <c r="Y4" s="331">
        <v>23</v>
      </c>
    </row>
    <row r="5" spans="1:25" s="26" customFormat="1" ht="12.75">
      <c r="A5" s="522"/>
      <c r="B5" s="436" t="s">
        <v>46</v>
      </c>
      <c r="C5" s="334">
        <v>16241</v>
      </c>
      <c r="D5" s="334">
        <v>62</v>
      </c>
      <c r="E5" s="334">
        <v>24</v>
      </c>
      <c r="F5" s="334">
        <v>17</v>
      </c>
      <c r="G5" s="334">
        <v>67</v>
      </c>
      <c r="H5" s="334">
        <v>92</v>
      </c>
      <c r="I5" s="334">
        <v>64</v>
      </c>
      <c r="J5" s="334">
        <v>64</v>
      </c>
      <c r="K5" s="334">
        <v>99</v>
      </c>
      <c r="L5" s="334">
        <v>111</v>
      </c>
      <c r="M5" s="334">
        <v>167</v>
      </c>
      <c r="N5" s="334">
        <v>200</v>
      </c>
      <c r="O5" s="334">
        <v>258</v>
      </c>
      <c r="P5" s="334">
        <v>375</v>
      </c>
      <c r="Q5" s="334">
        <v>810</v>
      </c>
      <c r="R5" s="334">
        <v>1156</v>
      </c>
      <c r="S5" s="334">
        <v>1834</v>
      </c>
      <c r="T5" s="334">
        <v>2841</v>
      </c>
      <c r="U5" s="334">
        <v>3466</v>
      </c>
      <c r="V5" s="334">
        <v>2922</v>
      </c>
      <c r="W5" s="334">
        <v>1284</v>
      </c>
      <c r="X5" s="334">
        <v>315</v>
      </c>
      <c r="Y5" s="334">
        <v>13</v>
      </c>
    </row>
    <row r="6" spans="1:25" s="26" customFormat="1" ht="12.75">
      <c r="A6" s="523" t="s">
        <v>7</v>
      </c>
      <c r="B6" s="431" t="s">
        <v>2</v>
      </c>
      <c r="C6" s="105">
        <v>1655</v>
      </c>
      <c r="D6" s="105">
        <v>6</v>
      </c>
      <c r="E6" s="105">
        <v>1</v>
      </c>
      <c r="F6" s="105" t="s">
        <v>9</v>
      </c>
      <c r="G6" s="105">
        <v>16</v>
      </c>
      <c r="H6" s="105">
        <v>20</v>
      </c>
      <c r="I6" s="105">
        <v>22</v>
      </c>
      <c r="J6" s="105">
        <v>18</v>
      </c>
      <c r="K6" s="105">
        <v>35</v>
      </c>
      <c r="L6" s="105">
        <v>38</v>
      </c>
      <c r="M6" s="105">
        <v>34</v>
      </c>
      <c r="N6" s="105">
        <v>59</v>
      </c>
      <c r="O6" s="105">
        <v>65</v>
      </c>
      <c r="P6" s="105">
        <v>76</v>
      </c>
      <c r="Q6" s="105">
        <v>119</v>
      </c>
      <c r="R6" s="105">
        <v>132</v>
      </c>
      <c r="S6" s="105">
        <v>189</v>
      </c>
      <c r="T6" s="105">
        <v>257</v>
      </c>
      <c r="U6" s="105">
        <v>283</v>
      </c>
      <c r="V6" s="105">
        <v>197</v>
      </c>
      <c r="W6" s="105">
        <v>73</v>
      </c>
      <c r="X6" s="105">
        <v>15</v>
      </c>
      <c r="Y6" s="105" t="s">
        <v>9</v>
      </c>
    </row>
    <row r="7" spans="1:25" s="26" customFormat="1" ht="12.75">
      <c r="A7" s="524"/>
      <c r="B7" s="432" t="s">
        <v>45</v>
      </c>
      <c r="C7" s="321">
        <v>928</v>
      </c>
      <c r="D7" s="321">
        <v>4</v>
      </c>
      <c r="E7" s="321" t="s">
        <v>9</v>
      </c>
      <c r="F7" s="321" t="s">
        <v>9</v>
      </c>
      <c r="G7" s="321">
        <v>9</v>
      </c>
      <c r="H7" s="321">
        <v>19</v>
      </c>
      <c r="I7" s="321">
        <v>15</v>
      </c>
      <c r="J7" s="321">
        <v>14</v>
      </c>
      <c r="K7" s="321">
        <v>26</v>
      </c>
      <c r="L7" s="321">
        <v>27</v>
      </c>
      <c r="M7" s="321">
        <v>24</v>
      </c>
      <c r="N7" s="321">
        <v>40</v>
      </c>
      <c r="O7" s="321">
        <v>43</v>
      </c>
      <c r="P7" s="321">
        <v>60</v>
      </c>
      <c r="Q7" s="321">
        <v>80</v>
      </c>
      <c r="R7" s="321">
        <v>73</v>
      </c>
      <c r="S7" s="321">
        <v>116</v>
      </c>
      <c r="T7" s="321">
        <v>147</v>
      </c>
      <c r="U7" s="321">
        <v>130</v>
      </c>
      <c r="V7" s="321">
        <v>79</v>
      </c>
      <c r="W7" s="321">
        <v>17</v>
      </c>
      <c r="X7" s="321">
        <v>5</v>
      </c>
      <c r="Y7" s="321" t="s">
        <v>9</v>
      </c>
    </row>
    <row r="8" spans="1:25" s="26" customFormat="1" ht="12.75">
      <c r="A8" s="525"/>
      <c r="B8" s="433" t="s">
        <v>46</v>
      </c>
      <c r="C8" s="324">
        <v>727</v>
      </c>
      <c r="D8" s="324">
        <v>2</v>
      </c>
      <c r="E8" s="324">
        <v>1</v>
      </c>
      <c r="F8" s="324" t="s">
        <v>9</v>
      </c>
      <c r="G8" s="324">
        <v>7</v>
      </c>
      <c r="H8" s="324">
        <v>1</v>
      </c>
      <c r="I8" s="324">
        <v>7</v>
      </c>
      <c r="J8" s="324">
        <v>4</v>
      </c>
      <c r="K8" s="324">
        <v>9</v>
      </c>
      <c r="L8" s="324">
        <v>11</v>
      </c>
      <c r="M8" s="324">
        <v>10</v>
      </c>
      <c r="N8" s="324">
        <v>19</v>
      </c>
      <c r="O8" s="324">
        <v>22</v>
      </c>
      <c r="P8" s="324">
        <v>16</v>
      </c>
      <c r="Q8" s="324">
        <v>39</v>
      </c>
      <c r="R8" s="324">
        <v>59</v>
      </c>
      <c r="S8" s="324">
        <v>73</v>
      </c>
      <c r="T8" s="324">
        <v>110</v>
      </c>
      <c r="U8" s="324">
        <v>153</v>
      </c>
      <c r="V8" s="324">
        <v>118</v>
      </c>
      <c r="W8" s="324">
        <v>56</v>
      </c>
      <c r="X8" s="324">
        <v>10</v>
      </c>
      <c r="Y8" s="324" t="s">
        <v>9</v>
      </c>
    </row>
    <row r="9" spans="1:25" s="26" customFormat="1" ht="12.75">
      <c r="A9" s="526" t="s">
        <v>150</v>
      </c>
      <c r="B9" s="73" t="s">
        <v>2</v>
      </c>
      <c r="C9" s="28">
        <f aca="true" t="shared" si="0" ref="C9:Y9">IF(SUM(C10:C11)=0,"-",SUM(C10:C11))</f>
        <v>120</v>
      </c>
      <c r="D9" s="28" t="str">
        <f t="shared" si="0"/>
        <v>-</v>
      </c>
      <c r="E9" s="28" t="str">
        <f t="shared" si="0"/>
        <v>-</v>
      </c>
      <c r="F9" s="28" t="str">
        <f t="shared" si="0"/>
        <v>-</v>
      </c>
      <c r="G9" s="28">
        <f t="shared" si="0"/>
        <v>1</v>
      </c>
      <c r="H9" s="28">
        <f t="shared" si="0"/>
        <v>3</v>
      </c>
      <c r="I9" s="28">
        <f t="shared" si="0"/>
        <v>2</v>
      </c>
      <c r="J9" s="28">
        <f t="shared" si="0"/>
        <v>4</v>
      </c>
      <c r="K9" s="28" t="str">
        <f t="shared" si="0"/>
        <v>-</v>
      </c>
      <c r="L9" s="28">
        <f t="shared" si="0"/>
        <v>3</v>
      </c>
      <c r="M9" s="28">
        <f t="shared" si="0"/>
        <v>2</v>
      </c>
      <c r="N9" s="28">
        <f t="shared" si="0"/>
        <v>6</v>
      </c>
      <c r="O9" s="28">
        <f t="shared" si="0"/>
        <v>4</v>
      </c>
      <c r="P9" s="28">
        <f t="shared" si="0"/>
        <v>8</v>
      </c>
      <c r="Q9" s="28">
        <f t="shared" si="0"/>
        <v>7</v>
      </c>
      <c r="R9" s="28">
        <f t="shared" si="0"/>
        <v>3</v>
      </c>
      <c r="S9" s="28">
        <f t="shared" si="0"/>
        <v>12</v>
      </c>
      <c r="T9" s="28">
        <f t="shared" si="0"/>
        <v>20</v>
      </c>
      <c r="U9" s="28">
        <f t="shared" si="0"/>
        <v>18</v>
      </c>
      <c r="V9" s="28">
        <f t="shared" si="0"/>
        <v>12</v>
      </c>
      <c r="W9" s="28">
        <f t="shared" si="0"/>
        <v>7</v>
      </c>
      <c r="X9" s="28">
        <f t="shared" si="0"/>
        <v>7</v>
      </c>
      <c r="Y9" s="28">
        <f t="shared" si="0"/>
        <v>1</v>
      </c>
    </row>
    <row r="10" spans="1:25" s="26" customFormat="1" ht="12.75">
      <c r="A10" s="527"/>
      <c r="B10" s="287" t="s">
        <v>45</v>
      </c>
      <c r="C10" s="270">
        <v>68</v>
      </c>
      <c r="D10" s="270" t="str">
        <f aca="true" t="shared" si="1" ref="D10:Y11">IF(SUM(D13,D16,D19,D22,D25,D28,D31,D34,D37,D40,D43,D46,D49,D52,D55,D58,D61,D64,D67)=0,"-",SUM(D13,D16,D19,D22,D25,D28,D31,D34,D37,D40,D43,D46,D49,D52,D55,D58,D61,D64,D67))</f>
        <v>-</v>
      </c>
      <c r="E10" s="270" t="str">
        <f t="shared" si="1"/>
        <v>-</v>
      </c>
      <c r="F10" s="270" t="str">
        <f t="shared" si="1"/>
        <v>-</v>
      </c>
      <c r="G10" s="270">
        <f t="shared" si="1"/>
        <v>1</v>
      </c>
      <c r="H10" s="270">
        <f t="shared" si="1"/>
        <v>3</v>
      </c>
      <c r="I10" s="270">
        <f t="shared" si="1"/>
        <v>2</v>
      </c>
      <c r="J10" s="270">
        <f t="shared" si="1"/>
        <v>2</v>
      </c>
      <c r="K10" s="270" t="str">
        <f t="shared" si="1"/>
        <v>-</v>
      </c>
      <c r="L10" s="270">
        <f t="shared" si="1"/>
        <v>3</v>
      </c>
      <c r="M10" s="270">
        <f t="shared" si="1"/>
        <v>1</v>
      </c>
      <c r="N10" s="270">
        <f t="shared" si="1"/>
        <v>3</v>
      </c>
      <c r="O10" s="270">
        <f t="shared" si="1"/>
        <v>4</v>
      </c>
      <c r="P10" s="270">
        <f t="shared" si="1"/>
        <v>4</v>
      </c>
      <c r="Q10" s="270">
        <f t="shared" si="1"/>
        <v>5</v>
      </c>
      <c r="R10" s="270">
        <f t="shared" si="1"/>
        <v>2</v>
      </c>
      <c r="S10" s="270">
        <f t="shared" si="1"/>
        <v>10</v>
      </c>
      <c r="T10" s="270">
        <f t="shared" si="1"/>
        <v>15</v>
      </c>
      <c r="U10" s="270">
        <f t="shared" si="1"/>
        <v>9</v>
      </c>
      <c r="V10" s="270">
        <f t="shared" si="1"/>
        <v>3</v>
      </c>
      <c r="W10" s="270" t="str">
        <f t="shared" si="1"/>
        <v>-</v>
      </c>
      <c r="X10" s="270">
        <f t="shared" si="1"/>
        <v>1</v>
      </c>
      <c r="Y10" s="270" t="str">
        <f t="shared" si="1"/>
        <v>-</v>
      </c>
    </row>
    <row r="11" spans="1:25" s="26" customFormat="1" ht="12.75">
      <c r="A11" s="528"/>
      <c r="B11" s="289" t="s">
        <v>46</v>
      </c>
      <c r="C11" s="272">
        <v>52</v>
      </c>
      <c r="D11" s="272" t="str">
        <f t="shared" si="1"/>
        <v>-</v>
      </c>
      <c r="E11" s="272" t="str">
        <f t="shared" si="1"/>
        <v>-</v>
      </c>
      <c r="F11" s="272" t="str">
        <f t="shared" si="1"/>
        <v>-</v>
      </c>
      <c r="G11" s="272" t="str">
        <f t="shared" si="1"/>
        <v>-</v>
      </c>
      <c r="H11" s="272" t="str">
        <f t="shared" si="1"/>
        <v>-</v>
      </c>
      <c r="I11" s="272" t="str">
        <f t="shared" si="1"/>
        <v>-</v>
      </c>
      <c r="J11" s="272">
        <f t="shared" si="1"/>
        <v>2</v>
      </c>
      <c r="K11" s="272" t="str">
        <f t="shared" si="1"/>
        <v>-</v>
      </c>
      <c r="L11" s="272" t="str">
        <f t="shared" si="1"/>
        <v>-</v>
      </c>
      <c r="M11" s="272">
        <f t="shared" si="1"/>
        <v>1</v>
      </c>
      <c r="N11" s="272">
        <f t="shared" si="1"/>
        <v>3</v>
      </c>
      <c r="O11" s="272" t="str">
        <f t="shared" si="1"/>
        <v>-</v>
      </c>
      <c r="P11" s="272">
        <f t="shared" si="1"/>
        <v>4</v>
      </c>
      <c r="Q11" s="272">
        <f t="shared" si="1"/>
        <v>2</v>
      </c>
      <c r="R11" s="272">
        <f t="shared" si="1"/>
        <v>1</v>
      </c>
      <c r="S11" s="272">
        <f t="shared" si="1"/>
        <v>2</v>
      </c>
      <c r="T11" s="272">
        <f t="shared" si="1"/>
        <v>5</v>
      </c>
      <c r="U11" s="272">
        <f t="shared" si="1"/>
        <v>9</v>
      </c>
      <c r="V11" s="272">
        <f t="shared" si="1"/>
        <v>9</v>
      </c>
      <c r="W11" s="272">
        <f t="shared" si="1"/>
        <v>7</v>
      </c>
      <c r="X11" s="272">
        <f t="shared" si="1"/>
        <v>6</v>
      </c>
      <c r="Y11" s="272">
        <f t="shared" si="1"/>
        <v>1</v>
      </c>
    </row>
    <row r="12" spans="1:25" s="26" customFormat="1" ht="12.75">
      <c r="A12" s="563" t="s">
        <v>76</v>
      </c>
      <c r="B12" s="75" t="s">
        <v>2</v>
      </c>
      <c r="C12" s="22">
        <v>48</v>
      </c>
      <c r="D12" s="22">
        <v>0</v>
      </c>
      <c r="E12" s="22">
        <v>0</v>
      </c>
      <c r="F12" s="22">
        <v>0</v>
      </c>
      <c r="G12" s="22">
        <v>1</v>
      </c>
      <c r="H12" s="447">
        <v>1</v>
      </c>
      <c r="I12" s="447">
        <v>1</v>
      </c>
      <c r="J12" s="447">
        <v>1</v>
      </c>
      <c r="K12" s="447">
        <v>0</v>
      </c>
      <c r="L12" s="447">
        <v>2</v>
      </c>
      <c r="M12" s="447">
        <v>4</v>
      </c>
      <c r="N12" s="447">
        <v>1</v>
      </c>
      <c r="O12" s="447">
        <v>4</v>
      </c>
      <c r="P12" s="447">
        <v>2</v>
      </c>
      <c r="Q12" s="447">
        <v>3</v>
      </c>
      <c r="R12" s="447">
        <v>0</v>
      </c>
      <c r="S12" s="447">
        <v>7</v>
      </c>
      <c r="T12" s="447">
        <v>9</v>
      </c>
      <c r="U12" s="447">
        <v>5</v>
      </c>
      <c r="V12" s="447">
        <v>4</v>
      </c>
      <c r="W12" s="447">
        <v>2</v>
      </c>
      <c r="X12" s="447">
        <v>1</v>
      </c>
      <c r="Y12" s="447"/>
    </row>
    <row r="13" spans="1:25" s="26" customFormat="1" ht="12.75">
      <c r="A13" s="564"/>
      <c r="B13" s="69" t="s">
        <v>45</v>
      </c>
      <c r="C13" s="19">
        <v>25</v>
      </c>
      <c r="D13" s="19">
        <v>0</v>
      </c>
      <c r="E13" s="19">
        <v>0</v>
      </c>
      <c r="F13" s="19">
        <v>0</v>
      </c>
      <c r="G13" s="19">
        <v>1</v>
      </c>
      <c r="H13" s="448">
        <v>1</v>
      </c>
      <c r="I13" s="448">
        <v>0</v>
      </c>
      <c r="J13" s="448">
        <v>1</v>
      </c>
      <c r="K13" s="448">
        <v>0</v>
      </c>
      <c r="L13" s="448">
        <v>1</v>
      </c>
      <c r="M13" s="448">
        <v>1</v>
      </c>
      <c r="N13" s="448">
        <v>1</v>
      </c>
      <c r="O13" s="448">
        <v>1</v>
      </c>
      <c r="P13" s="448">
        <v>2</v>
      </c>
      <c r="Q13" s="448">
        <v>3</v>
      </c>
      <c r="R13" s="448">
        <v>0</v>
      </c>
      <c r="S13" s="448">
        <v>5</v>
      </c>
      <c r="T13" s="448">
        <v>5</v>
      </c>
      <c r="U13" s="448">
        <v>2</v>
      </c>
      <c r="V13" s="448">
        <v>0</v>
      </c>
      <c r="W13" s="448">
        <v>0</v>
      </c>
      <c r="X13" s="448">
        <v>1</v>
      </c>
      <c r="Y13" s="448"/>
    </row>
    <row r="14" spans="1:25" s="26" customFormat="1" ht="12.75">
      <c r="A14" s="565"/>
      <c r="B14" s="71" t="s">
        <v>46</v>
      </c>
      <c r="C14" s="20">
        <v>23</v>
      </c>
      <c r="D14" s="20"/>
      <c r="E14" s="20">
        <v>0</v>
      </c>
      <c r="F14" s="20">
        <v>0</v>
      </c>
      <c r="G14" s="20">
        <v>0</v>
      </c>
      <c r="H14" s="449">
        <v>0</v>
      </c>
      <c r="I14" s="449">
        <v>0</v>
      </c>
      <c r="J14" s="449">
        <v>1</v>
      </c>
      <c r="K14" s="449">
        <v>0</v>
      </c>
      <c r="L14" s="449">
        <v>0</v>
      </c>
      <c r="M14" s="449">
        <v>1</v>
      </c>
      <c r="N14" s="449">
        <v>3</v>
      </c>
      <c r="O14" s="449">
        <v>0</v>
      </c>
      <c r="P14" s="449">
        <v>3</v>
      </c>
      <c r="Q14" s="449">
        <v>0</v>
      </c>
      <c r="R14" s="449">
        <v>0</v>
      </c>
      <c r="S14" s="449">
        <v>0</v>
      </c>
      <c r="T14" s="449">
        <v>2</v>
      </c>
      <c r="U14" s="449">
        <v>4</v>
      </c>
      <c r="V14" s="449">
        <v>3</v>
      </c>
      <c r="W14" s="449">
        <v>4</v>
      </c>
      <c r="X14" s="449">
        <v>2</v>
      </c>
      <c r="Y14" s="449">
        <v>0</v>
      </c>
    </row>
    <row r="15" spans="1:25" s="26" customFormat="1" ht="12.75">
      <c r="A15" s="563" t="s">
        <v>77</v>
      </c>
      <c r="B15" s="75" t="s">
        <v>2</v>
      </c>
      <c r="C15" s="22">
        <v>13</v>
      </c>
      <c r="D15" s="22">
        <v>0</v>
      </c>
      <c r="E15" s="22">
        <v>0</v>
      </c>
      <c r="F15" s="22">
        <v>0</v>
      </c>
      <c r="G15" s="22">
        <v>0</v>
      </c>
      <c r="H15" s="447">
        <v>0</v>
      </c>
      <c r="I15" s="447">
        <v>1</v>
      </c>
      <c r="J15" s="447">
        <v>0</v>
      </c>
      <c r="K15" s="447">
        <v>0</v>
      </c>
      <c r="L15" s="447">
        <v>0</v>
      </c>
      <c r="M15" s="447">
        <v>0</v>
      </c>
      <c r="N15" s="447">
        <v>0</v>
      </c>
      <c r="O15" s="447">
        <v>1</v>
      </c>
      <c r="P15" s="447">
        <v>0</v>
      </c>
      <c r="Q15" s="447">
        <v>0</v>
      </c>
      <c r="R15" s="447">
        <v>1</v>
      </c>
      <c r="S15" s="447">
        <v>1</v>
      </c>
      <c r="T15" s="447">
        <v>5</v>
      </c>
      <c r="U15" s="447">
        <v>1</v>
      </c>
      <c r="V15" s="447">
        <v>2</v>
      </c>
      <c r="W15" s="447">
        <v>1</v>
      </c>
      <c r="X15" s="447">
        <v>0</v>
      </c>
      <c r="Y15" s="447"/>
    </row>
    <row r="16" spans="1:25" s="26" customFormat="1" ht="12.75">
      <c r="A16" s="564"/>
      <c r="B16" s="69" t="s">
        <v>45</v>
      </c>
      <c r="C16" s="19">
        <v>6</v>
      </c>
      <c r="D16" s="19">
        <v>0</v>
      </c>
      <c r="E16" s="19">
        <v>0</v>
      </c>
      <c r="F16" s="19">
        <v>0</v>
      </c>
      <c r="G16" s="19">
        <v>0</v>
      </c>
      <c r="H16" s="448">
        <v>0</v>
      </c>
      <c r="I16" s="448">
        <v>1</v>
      </c>
      <c r="J16" s="448">
        <v>0</v>
      </c>
      <c r="K16" s="448">
        <v>0</v>
      </c>
      <c r="L16" s="448">
        <v>0</v>
      </c>
      <c r="M16" s="448">
        <v>0</v>
      </c>
      <c r="N16" s="448">
        <v>0</v>
      </c>
      <c r="O16" s="448">
        <v>0</v>
      </c>
      <c r="P16" s="448">
        <v>0</v>
      </c>
      <c r="Q16" s="448">
        <v>0</v>
      </c>
      <c r="R16" s="448">
        <v>0</v>
      </c>
      <c r="S16" s="448">
        <v>1</v>
      </c>
      <c r="T16" s="448">
        <v>3</v>
      </c>
      <c r="U16" s="448">
        <v>0</v>
      </c>
      <c r="V16" s="448">
        <v>1</v>
      </c>
      <c r="W16" s="448">
        <v>0</v>
      </c>
      <c r="X16" s="448">
        <v>0</v>
      </c>
      <c r="Y16" s="448"/>
    </row>
    <row r="17" spans="1:25" s="26" customFormat="1" ht="12.75">
      <c r="A17" s="565"/>
      <c r="B17" s="71" t="s">
        <v>46</v>
      </c>
      <c r="C17" s="20">
        <v>7</v>
      </c>
      <c r="D17" s="20"/>
      <c r="E17" s="20">
        <v>0</v>
      </c>
      <c r="F17" s="20">
        <v>0</v>
      </c>
      <c r="G17" s="20">
        <v>0</v>
      </c>
      <c r="H17" s="449">
        <v>0</v>
      </c>
      <c r="I17" s="449">
        <v>0</v>
      </c>
      <c r="J17" s="449">
        <v>0</v>
      </c>
      <c r="K17" s="449">
        <v>0</v>
      </c>
      <c r="L17" s="449">
        <v>0</v>
      </c>
      <c r="M17" s="449">
        <v>0</v>
      </c>
      <c r="N17" s="449">
        <v>0</v>
      </c>
      <c r="O17" s="449">
        <v>0</v>
      </c>
      <c r="P17" s="449">
        <v>1</v>
      </c>
      <c r="Q17" s="449">
        <v>0</v>
      </c>
      <c r="R17" s="449">
        <v>0</v>
      </c>
      <c r="S17" s="449">
        <v>1</v>
      </c>
      <c r="T17" s="449">
        <v>0</v>
      </c>
      <c r="U17" s="449">
        <v>2</v>
      </c>
      <c r="V17" s="449">
        <v>1</v>
      </c>
      <c r="W17" s="449">
        <v>1</v>
      </c>
      <c r="X17" s="449">
        <v>1</v>
      </c>
      <c r="Y17" s="449">
        <v>0</v>
      </c>
    </row>
    <row r="18" spans="1:25" s="26" customFormat="1" ht="12.75">
      <c r="A18" s="563" t="s">
        <v>78</v>
      </c>
      <c r="B18" s="75" t="s">
        <v>2</v>
      </c>
      <c r="C18" s="22">
        <v>3</v>
      </c>
      <c r="D18" s="22">
        <v>0</v>
      </c>
      <c r="E18" s="22">
        <v>0</v>
      </c>
      <c r="F18" s="22">
        <v>0</v>
      </c>
      <c r="G18" s="22">
        <v>0</v>
      </c>
      <c r="H18" s="447">
        <v>0</v>
      </c>
      <c r="I18" s="447">
        <v>0</v>
      </c>
      <c r="J18" s="447">
        <v>0</v>
      </c>
      <c r="K18" s="447">
        <v>0</v>
      </c>
      <c r="L18" s="447">
        <v>0</v>
      </c>
      <c r="M18" s="447">
        <v>0</v>
      </c>
      <c r="N18" s="447">
        <v>0</v>
      </c>
      <c r="O18" s="447">
        <v>0</v>
      </c>
      <c r="P18" s="447">
        <v>0</v>
      </c>
      <c r="Q18" s="447">
        <v>0</v>
      </c>
      <c r="R18" s="447">
        <v>0</v>
      </c>
      <c r="S18" s="447">
        <v>1</v>
      </c>
      <c r="T18" s="447">
        <v>0</v>
      </c>
      <c r="U18" s="447">
        <v>1</v>
      </c>
      <c r="V18" s="447">
        <v>0</v>
      </c>
      <c r="W18" s="447">
        <v>1</v>
      </c>
      <c r="X18" s="447">
        <v>0</v>
      </c>
      <c r="Y18" s="447"/>
    </row>
    <row r="19" spans="1:25" s="26" customFormat="1" ht="12.75">
      <c r="A19" s="564"/>
      <c r="B19" s="69" t="s">
        <v>45</v>
      </c>
      <c r="C19" s="19">
        <v>1</v>
      </c>
      <c r="D19" s="19">
        <v>0</v>
      </c>
      <c r="E19" s="19">
        <v>0</v>
      </c>
      <c r="F19" s="19">
        <v>0</v>
      </c>
      <c r="G19" s="19">
        <v>0</v>
      </c>
      <c r="H19" s="448">
        <v>0</v>
      </c>
      <c r="I19" s="448">
        <v>0</v>
      </c>
      <c r="J19" s="448">
        <v>0</v>
      </c>
      <c r="K19" s="448">
        <v>0</v>
      </c>
      <c r="L19" s="448">
        <v>0</v>
      </c>
      <c r="M19" s="448">
        <v>0</v>
      </c>
      <c r="N19" s="448">
        <v>0</v>
      </c>
      <c r="O19" s="448">
        <v>0</v>
      </c>
      <c r="P19" s="448">
        <v>0</v>
      </c>
      <c r="Q19" s="448">
        <v>0</v>
      </c>
      <c r="R19" s="448">
        <v>0</v>
      </c>
      <c r="S19" s="448">
        <v>0</v>
      </c>
      <c r="T19" s="448">
        <v>0</v>
      </c>
      <c r="U19" s="448">
        <v>1</v>
      </c>
      <c r="V19" s="448">
        <v>0</v>
      </c>
      <c r="W19" s="448">
        <v>0</v>
      </c>
      <c r="X19" s="448">
        <v>0</v>
      </c>
      <c r="Y19" s="448"/>
    </row>
    <row r="20" spans="1:25" s="26" customFormat="1" ht="12.75">
      <c r="A20" s="565"/>
      <c r="B20" s="71" t="s">
        <v>46</v>
      </c>
      <c r="C20" s="20">
        <v>2</v>
      </c>
      <c r="D20" s="20"/>
      <c r="E20" s="20">
        <v>0</v>
      </c>
      <c r="F20" s="20">
        <v>0</v>
      </c>
      <c r="G20" s="20">
        <v>0</v>
      </c>
      <c r="H20" s="449">
        <v>0</v>
      </c>
      <c r="I20" s="449">
        <v>0</v>
      </c>
      <c r="J20" s="449">
        <v>0</v>
      </c>
      <c r="K20" s="449">
        <v>0</v>
      </c>
      <c r="L20" s="449">
        <v>0</v>
      </c>
      <c r="M20" s="449">
        <v>0</v>
      </c>
      <c r="N20" s="449">
        <v>0</v>
      </c>
      <c r="O20" s="449">
        <v>0</v>
      </c>
      <c r="P20" s="449">
        <v>0</v>
      </c>
      <c r="Q20" s="449">
        <v>0</v>
      </c>
      <c r="R20" s="449">
        <v>0</v>
      </c>
      <c r="S20" s="449">
        <v>0</v>
      </c>
      <c r="T20" s="449">
        <v>1</v>
      </c>
      <c r="U20" s="449">
        <v>0</v>
      </c>
      <c r="V20" s="449">
        <v>0</v>
      </c>
      <c r="W20" s="449">
        <v>0</v>
      </c>
      <c r="X20" s="449">
        <v>1</v>
      </c>
      <c r="Y20" s="449">
        <v>0</v>
      </c>
    </row>
    <row r="21" spans="1:25" s="26" customFormat="1" ht="12.75">
      <c r="A21" s="563" t="s">
        <v>79</v>
      </c>
      <c r="B21" s="75" t="s">
        <v>2</v>
      </c>
      <c r="C21" s="22">
        <v>3</v>
      </c>
      <c r="D21" s="22">
        <v>0</v>
      </c>
      <c r="E21" s="22">
        <v>0</v>
      </c>
      <c r="F21" s="22">
        <v>0</v>
      </c>
      <c r="G21" s="22">
        <v>0</v>
      </c>
      <c r="H21" s="447">
        <v>0</v>
      </c>
      <c r="I21" s="447">
        <v>0</v>
      </c>
      <c r="J21" s="447">
        <v>0</v>
      </c>
      <c r="K21" s="447">
        <v>0</v>
      </c>
      <c r="L21" s="447">
        <v>0</v>
      </c>
      <c r="M21" s="447">
        <v>0</v>
      </c>
      <c r="N21" s="447">
        <v>0</v>
      </c>
      <c r="O21" s="447">
        <v>0</v>
      </c>
      <c r="P21" s="447">
        <v>0</v>
      </c>
      <c r="Q21" s="447">
        <v>0</v>
      </c>
      <c r="R21" s="447">
        <v>0</v>
      </c>
      <c r="S21" s="447">
        <v>0</v>
      </c>
      <c r="T21" s="447">
        <v>1</v>
      </c>
      <c r="U21" s="447">
        <v>1</v>
      </c>
      <c r="V21" s="447">
        <v>0</v>
      </c>
      <c r="W21" s="447">
        <v>0</v>
      </c>
      <c r="X21" s="447">
        <v>1</v>
      </c>
      <c r="Y21" s="447"/>
    </row>
    <row r="22" spans="1:25" s="26" customFormat="1" ht="12.75">
      <c r="A22" s="564"/>
      <c r="B22" s="69" t="s">
        <v>45</v>
      </c>
      <c r="C22" s="19">
        <v>2</v>
      </c>
      <c r="D22" s="19">
        <v>0</v>
      </c>
      <c r="E22" s="19">
        <v>0</v>
      </c>
      <c r="F22" s="19">
        <v>0</v>
      </c>
      <c r="G22" s="19">
        <v>0</v>
      </c>
      <c r="H22" s="448">
        <v>0</v>
      </c>
      <c r="I22" s="448">
        <v>0</v>
      </c>
      <c r="J22" s="448">
        <v>0</v>
      </c>
      <c r="K22" s="448">
        <v>0</v>
      </c>
      <c r="L22" s="448">
        <v>0</v>
      </c>
      <c r="M22" s="448">
        <v>0</v>
      </c>
      <c r="N22" s="448">
        <v>0</v>
      </c>
      <c r="O22" s="448">
        <v>0</v>
      </c>
      <c r="P22" s="448">
        <v>0</v>
      </c>
      <c r="Q22" s="448">
        <v>0</v>
      </c>
      <c r="R22" s="448">
        <v>0</v>
      </c>
      <c r="S22" s="448">
        <v>0</v>
      </c>
      <c r="T22" s="448">
        <v>1</v>
      </c>
      <c r="U22" s="448">
        <v>1</v>
      </c>
      <c r="V22" s="448">
        <v>0</v>
      </c>
      <c r="W22" s="448">
        <v>0</v>
      </c>
      <c r="X22" s="448">
        <v>0</v>
      </c>
      <c r="Y22" s="448"/>
    </row>
    <row r="23" spans="1:25" s="26" customFormat="1" ht="12.75">
      <c r="A23" s="565"/>
      <c r="B23" s="71" t="s">
        <v>46</v>
      </c>
      <c r="C23" s="20">
        <v>1</v>
      </c>
      <c r="D23" s="20"/>
      <c r="E23" s="20">
        <v>0</v>
      </c>
      <c r="F23" s="20">
        <v>0</v>
      </c>
      <c r="G23" s="20">
        <v>0</v>
      </c>
      <c r="H23" s="449">
        <v>0</v>
      </c>
      <c r="I23" s="449">
        <v>0</v>
      </c>
      <c r="J23" s="449">
        <v>0</v>
      </c>
      <c r="K23" s="449">
        <v>0</v>
      </c>
      <c r="L23" s="449">
        <v>0</v>
      </c>
      <c r="M23" s="449">
        <v>0</v>
      </c>
      <c r="N23" s="449">
        <v>0</v>
      </c>
      <c r="O23" s="449">
        <v>0</v>
      </c>
      <c r="P23" s="449">
        <v>0</v>
      </c>
      <c r="Q23" s="449">
        <v>0</v>
      </c>
      <c r="R23" s="449">
        <v>0</v>
      </c>
      <c r="S23" s="449">
        <v>0</v>
      </c>
      <c r="T23" s="449">
        <v>0</v>
      </c>
      <c r="U23" s="449">
        <v>0</v>
      </c>
      <c r="V23" s="449">
        <v>0</v>
      </c>
      <c r="W23" s="449">
        <v>0</v>
      </c>
      <c r="X23" s="449">
        <v>0</v>
      </c>
      <c r="Y23" s="449">
        <v>1</v>
      </c>
    </row>
    <row r="24" spans="1:25" s="26" customFormat="1" ht="12.75">
      <c r="A24" s="563" t="s">
        <v>80</v>
      </c>
      <c r="B24" s="75" t="s">
        <v>2</v>
      </c>
      <c r="C24" s="22">
        <v>3</v>
      </c>
      <c r="D24" s="22">
        <v>0</v>
      </c>
      <c r="E24" s="22">
        <v>0</v>
      </c>
      <c r="F24" s="22">
        <v>0</v>
      </c>
      <c r="G24" s="22">
        <v>0</v>
      </c>
      <c r="H24" s="447">
        <v>0</v>
      </c>
      <c r="I24" s="447">
        <v>0</v>
      </c>
      <c r="J24" s="447">
        <v>0</v>
      </c>
      <c r="K24" s="447">
        <v>0</v>
      </c>
      <c r="L24" s="447">
        <v>0</v>
      </c>
      <c r="M24" s="447">
        <v>0</v>
      </c>
      <c r="N24" s="447">
        <v>0</v>
      </c>
      <c r="O24" s="447">
        <v>0</v>
      </c>
      <c r="P24" s="447">
        <v>1</v>
      </c>
      <c r="Q24" s="447">
        <v>0</v>
      </c>
      <c r="R24" s="447">
        <v>0</v>
      </c>
      <c r="S24" s="447">
        <v>0</v>
      </c>
      <c r="T24" s="447">
        <v>2</v>
      </c>
      <c r="U24" s="447">
        <v>0</v>
      </c>
      <c r="V24" s="447">
        <v>0</v>
      </c>
      <c r="W24" s="447">
        <v>0</v>
      </c>
      <c r="X24" s="447">
        <v>0</v>
      </c>
      <c r="Y24" s="447"/>
    </row>
    <row r="25" spans="1:25" s="26" customFormat="1" ht="12.75">
      <c r="A25" s="564"/>
      <c r="B25" s="69" t="s">
        <v>45</v>
      </c>
      <c r="C25" s="19">
        <v>1</v>
      </c>
      <c r="D25" s="19">
        <v>0</v>
      </c>
      <c r="E25" s="19">
        <v>0</v>
      </c>
      <c r="F25" s="19">
        <v>0</v>
      </c>
      <c r="G25" s="19">
        <v>0</v>
      </c>
      <c r="H25" s="448">
        <v>0</v>
      </c>
      <c r="I25" s="448">
        <v>0</v>
      </c>
      <c r="J25" s="448">
        <v>0</v>
      </c>
      <c r="K25" s="448">
        <v>0</v>
      </c>
      <c r="L25" s="448">
        <v>0</v>
      </c>
      <c r="M25" s="448">
        <v>0</v>
      </c>
      <c r="N25" s="448">
        <v>0</v>
      </c>
      <c r="O25" s="448">
        <v>0</v>
      </c>
      <c r="P25" s="448">
        <v>0</v>
      </c>
      <c r="Q25" s="448">
        <v>0</v>
      </c>
      <c r="R25" s="448">
        <v>0</v>
      </c>
      <c r="S25" s="448">
        <v>0</v>
      </c>
      <c r="T25" s="448">
        <v>1</v>
      </c>
      <c r="U25" s="448">
        <v>0</v>
      </c>
      <c r="V25" s="448">
        <v>0</v>
      </c>
      <c r="W25" s="448">
        <v>0</v>
      </c>
      <c r="X25" s="448">
        <v>0</v>
      </c>
      <c r="Y25" s="448"/>
    </row>
    <row r="26" spans="1:25" s="26" customFormat="1" ht="12.75">
      <c r="A26" s="565"/>
      <c r="B26" s="71" t="s">
        <v>46</v>
      </c>
      <c r="C26" s="20">
        <v>2</v>
      </c>
      <c r="D26" s="20"/>
      <c r="E26" s="20">
        <v>0</v>
      </c>
      <c r="F26" s="20">
        <v>0</v>
      </c>
      <c r="G26" s="20">
        <v>0</v>
      </c>
      <c r="H26" s="449">
        <v>0</v>
      </c>
      <c r="I26" s="449">
        <v>0</v>
      </c>
      <c r="J26" s="449">
        <v>0</v>
      </c>
      <c r="K26" s="449">
        <v>0</v>
      </c>
      <c r="L26" s="449">
        <v>0</v>
      </c>
      <c r="M26" s="449">
        <v>0</v>
      </c>
      <c r="N26" s="449">
        <v>0</v>
      </c>
      <c r="O26" s="449">
        <v>0</v>
      </c>
      <c r="P26" s="449">
        <v>0</v>
      </c>
      <c r="Q26" s="449">
        <v>1</v>
      </c>
      <c r="R26" s="449">
        <v>0</v>
      </c>
      <c r="S26" s="449">
        <v>0</v>
      </c>
      <c r="T26" s="449">
        <v>0</v>
      </c>
      <c r="U26" s="449">
        <v>1</v>
      </c>
      <c r="V26" s="449">
        <v>0</v>
      </c>
      <c r="W26" s="449">
        <v>0</v>
      </c>
      <c r="X26" s="449">
        <v>0</v>
      </c>
      <c r="Y26" s="449">
        <v>0</v>
      </c>
    </row>
    <row r="27" spans="1:25" s="26" customFormat="1" ht="12.75">
      <c r="A27" s="563" t="s">
        <v>81</v>
      </c>
      <c r="B27" s="75" t="s">
        <v>2</v>
      </c>
      <c r="C27" s="22">
        <v>7</v>
      </c>
      <c r="D27" s="22">
        <v>0</v>
      </c>
      <c r="E27" s="22">
        <v>0</v>
      </c>
      <c r="F27" s="22">
        <v>0</v>
      </c>
      <c r="G27" s="22">
        <v>0</v>
      </c>
      <c r="H27" s="447">
        <v>0</v>
      </c>
      <c r="I27" s="447">
        <v>0</v>
      </c>
      <c r="J27" s="447">
        <v>0</v>
      </c>
      <c r="K27" s="447">
        <v>0</v>
      </c>
      <c r="L27" s="447">
        <v>0</v>
      </c>
      <c r="M27" s="447">
        <v>0</v>
      </c>
      <c r="N27" s="447">
        <v>1</v>
      </c>
      <c r="O27" s="447">
        <v>0</v>
      </c>
      <c r="P27" s="447">
        <v>0</v>
      </c>
      <c r="Q27" s="447">
        <v>0</v>
      </c>
      <c r="R27" s="447">
        <v>2</v>
      </c>
      <c r="S27" s="447">
        <v>1</v>
      </c>
      <c r="T27" s="447">
        <v>0</v>
      </c>
      <c r="U27" s="447">
        <v>1</v>
      </c>
      <c r="V27" s="447">
        <v>2</v>
      </c>
      <c r="W27" s="447">
        <v>0</v>
      </c>
      <c r="X27" s="447">
        <v>0</v>
      </c>
      <c r="Y27" s="447"/>
    </row>
    <row r="28" spans="1:25" s="26" customFormat="1" ht="12.75">
      <c r="A28" s="564"/>
      <c r="B28" s="69" t="s">
        <v>45</v>
      </c>
      <c r="C28" s="19">
        <v>5</v>
      </c>
      <c r="D28" s="19">
        <v>0</v>
      </c>
      <c r="E28" s="19">
        <v>0</v>
      </c>
      <c r="F28" s="19">
        <v>0</v>
      </c>
      <c r="G28" s="19">
        <v>0</v>
      </c>
      <c r="H28" s="448">
        <v>0</v>
      </c>
      <c r="I28" s="448">
        <v>0</v>
      </c>
      <c r="J28" s="448">
        <v>0</v>
      </c>
      <c r="K28" s="448">
        <v>0</v>
      </c>
      <c r="L28" s="448">
        <v>0</v>
      </c>
      <c r="M28" s="448">
        <v>0</v>
      </c>
      <c r="N28" s="448">
        <v>1</v>
      </c>
      <c r="O28" s="448">
        <v>0</v>
      </c>
      <c r="P28" s="448">
        <v>0</v>
      </c>
      <c r="Q28" s="448">
        <v>0</v>
      </c>
      <c r="R28" s="448">
        <v>1</v>
      </c>
      <c r="S28" s="448">
        <v>1</v>
      </c>
      <c r="T28" s="448">
        <v>0</v>
      </c>
      <c r="U28" s="448">
        <v>1</v>
      </c>
      <c r="V28" s="448">
        <v>1</v>
      </c>
      <c r="W28" s="448">
        <v>0</v>
      </c>
      <c r="X28" s="448">
        <v>0</v>
      </c>
      <c r="Y28" s="448"/>
    </row>
    <row r="29" spans="1:25" s="26" customFormat="1" ht="12.75">
      <c r="A29" s="565"/>
      <c r="B29" s="71" t="s">
        <v>46</v>
      </c>
      <c r="C29" s="20">
        <v>2</v>
      </c>
      <c r="D29" s="20"/>
      <c r="E29" s="20">
        <v>0</v>
      </c>
      <c r="F29" s="20">
        <v>0</v>
      </c>
      <c r="G29" s="20">
        <v>0</v>
      </c>
      <c r="H29" s="449">
        <v>0</v>
      </c>
      <c r="I29" s="449">
        <v>0</v>
      </c>
      <c r="J29" s="449">
        <v>0</v>
      </c>
      <c r="K29" s="449">
        <v>0</v>
      </c>
      <c r="L29" s="449">
        <v>0</v>
      </c>
      <c r="M29" s="449">
        <v>0</v>
      </c>
      <c r="N29" s="449">
        <v>0</v>
      </c>
      <c r="O29" s="449">
        <v>0</v>
      </c>
      <c r="P29" s="449">
        <v>0</v>
      </c>
      <c r="Q29" s="449">
        <v>0</v>
      </c>
      <c r="R29" s="449">
        <v>0</v>
      </c>
      <c r="S29" s="449">
        <v>1</v>
      </c>
      <c r="T29" s="449">
        <v>0</v>
      </c>
      <c r="U29" s="449">
        <v>0</v>
      </c>
      <c r="V29" s="449">
        <v>0</v>
      </c>
      <c r="W29" s="449">
        <v>1</v>
      </c>
      <c r="X29" s="449">
        <v>0</v>
      </c>
      <c r="Y29" s="449">
        <v>0</v>
      </c>
    </row>
    <row r="30" spans="1:25" s="26" customFormat="1" ht="12.75">
      <c r="A30" s="563" t="s">
        <v>82</v>
      </c>
      <c r="B30" s="75" t="s">
        <v>2</v>
      </c>
      <c r="C30" s="22">
        <v>4</v>
      </c>
      <c r="D30" s="22">
        <v>0</v>
      </c>
      <c r="E30" s="22">
        <v>0</v>
      </c>
      <c r="F30" s="22">
        <v>0</v>
      </c>
      <c r="G30" s="22">
        <v>0</v>
      </c>
      <c r="H30" s="447">
        <v>1</v>
      </c>
      <c r="I30" s="447">
        <v>0</v>
      </c>
      <c r="J30" s="447">
        <v>0</v>
      </c>
      <c r="K30" s="447">
        <v>0</v>
      </c>
      <c r="L30" s="447">
        <v>0</v>
      </c>
      <c r="M30" s="447">
        <v>0</v>
      </c>
      <c r="N30" s="447">
        <v>0</v>
      </c>
      <c r="O30" s="447">
        <v>0</v>
      </c>
      <c r="P30" s="447">
        <v>1</v>
      </c>
      <c r="Q30" s="447">
        <v>0</v>
      </c>
      <c r="R30" s="447">
        <v>0</v>
      </c>
      <c r="S30" s="447">
        <v>1</v>
      </c>
      <c r="T30" s="447">
        <v>0</v>
      </c>
      <c r="U30" s="447">
        <v>1</v>
      </c>
      <c r="V30" s="447">
        <v>0</v>
      </c>
      <c r="W30" s="447">
        <v>0</v>
      </c>
      <c r="X30" s="447">
        <v>0</v>
      </c>
      <c r="Y30" s="447"/>
    </row>
    <row r="31" spans="1:25" s="26" customFormat="1" ht="12.75">
      <c r="A31" s="564"/>
      <c r="B31" s="69" t="s">
        <v>45</v>
      </c>
      <c r="C31" s="19">
        <v>4</v>
      </c>
      <c r="D31" s="19">
        <v>0</v>
      </c>
      <c r="E31" s="19">
        <v>0</v>
      </c>
      <c r="F31" s="19">
        <v>0</v>
      </c>
      <c r="G31" s="19">
        <v>0</v>
      </c>
      <c r="H31" s="448">
        <v>1</v>
      </c>
      <c r="I31" s="448">
        <v>0</v>
      </c>
      <c r="J31" s="448">
        <v>0</v>
      </c>
      <c r="K31" s="448">
        <v>0</v>
      </c>
      <c r="L31" s="448">
        <v>0</v>
      </c>
      <c r="M31" s="448">
        <v>0</v>
      </c>
      <c r="N31" s="448">
        <v>0</v>
      </c>
      <c r="O31" s="448">
        <v>0</v>
      </c>
      <c r="P31" s="448">
        <v>1</v>
      </c>
      <c r="Q31" s="448">
        <v>0</v>
      </c>
      <c r="R31" s="448">
        <v>0</v>
      </c>
      <c r="S31" s="448">
        <v>1</v>
      </c>
      <c r="T31" s="448">
        <v>0</v>
      </c>
      <c r="U31" s="448">
        <v>1</v>
      </c>
      <c r="V31" s="448">
        <v>0</v>
      </c>
      <c r="W31" s="448">
        <v>0</v>
      </c>
      <c r="X31" s="448">
        <v>0</v>
      </c>
      <c r="Y31" s="448"/>
    </row>
    <row r="32" spans="1:25" s="26" customFormat="1" ht="12.75">
      <c r="A32" s="565"/>
      <c r="B32" s="71" t="s">
        <v>46</v>
      </c>
      <c r="C32" s="20" t="s">
        <v>9</v>
      </c>
      <c r="D32" s="20"/>
      <c r="E32" s="20">
        <v>0</v>
      </c>
      <c r="F32" s="20">
        <v>0</v>
      </c>
      <c r="G32" s="20">
        <v>0</v>
      </c>
      <c r="H32" s="449">
        <v>0</v>
      </c>
      <c r="I32" s="449">
        <v>0</v>
      </c>
      <c r="J32" s="449">
        <v>0</v>
      </c>
      <c r="K32" s="449">
        <v>0</v>
      </c>
      <c r="L32" s="449">
        <v>0</v>
      </c>
      <c r="M32" s="449">
        <v>0</v>
      </c>
      <c r="N32" s="449">
        <v>0</v>
      </c>
      <c r="O32" s="449">
        <v>0</v>
      </c>
      <c r="P32" s="449">
        <v>0</v>
      </c>
      <c r="Q32" s="449">
        <v>0</v>
      </c>
      <c r="R32" s="449">
        <v>0</v>
      </c>
      <c r="S32" s="449">
        <v>0</v>
      </c>
      <c r="T32" s="449">
        <v>0</v>
      </c>
      <c r="U32" s="449">
        <v>0</v>
      </c>
      <c r="V32" s="449">
        <v>0</v>
      </c>
      <c r="W32" s="449">
        <v>0</v>
      </c>
      <c r="X32" s="449">
        <v>0</v>
      </c>
      <c r="Y32" s="449">
        <v>0</v>
      </c>
    </row>
    <row r="33" spans="1:25" s="26" customFormat="1" ht="12.75">
      <c r="A33" s="563" t="s">
        <v>83</v>
      </c>
      <c r="B33" s="75" t="s">
        <v>2</v>
      </c>
      <c r="C33" s="22">
        <v>6</v>
      </c>
      <c r="D33" s="22">
        <v>0</v>
      </c>
      <c r="E33" s="22">
        <v>0</v>
      </c>
      <c r="F33" s="22">
        <v>0</v>
      </c>
      <c r="G33" s="22">
        <v>0</v>
      </c>
      <c r="H33" s="447">
        <v>0</v>
      </c>
      <c r="I33" s="447">
        <v>1</v>
      </c>
      <c r="J33" s="447">
        <v>1</v>
      </c>
      <c r="K33" s="447">
        <v>0</v>
      </c>
      <c r="L33" s="447">
        <v>0</v>
      </c>
      <c r="M33" s="447">
        <v>0</v>
      </c>
      <c r="N33" s="447">
        <v>0</v>
      </c>
      <c r="O33" s="447">
        <v>1</v>
      </c>
      <c r="P33" s="447">
        <v>0</v>
      </c>
      <c r="Q33" s="447">
        <v>0</v>
      </c>
      <c r="R33" s="447">
        <v>0</v>
      </c>
      <c r="S33" s="447">
        <v>2</v>
      </c>
      <c r="T33" s="447">
        <v>0</v>
      </c>
      <c r="U33" s="447">
        <v>1</v>
      </c>
      <c r="V33" s="447">
        <v>0</v>
      </c>
      <c r="W33" s="447">
        <v>0</v>
      </c>
      <c r="X33" s="447">
        <v>0</v>
      </c>
      <c r="Y33" s="447"/>
    </row>
    <row r="34" spans="1:25" s="26" customFormat="1" ht="12.75">
      <c r="A34" s="564"/>
      <c r="B34" s="69" t="s">
        <v>45</v>
      </c>
      <c r="C34" s="19">
        <v>3</v>
      </c>
      <c r="D34" s="19">
        <v>0</v>
      </c>
      <c r="E34" s="19">
        <v>0</v>
      </c>
      <c r="F34" s="19">
        <v>0</v>
      </c>
      <c r="G34" s="19">
        <v>0</v>
      </c>
      <c r="H34" s="448">
        <v>0</v>
      </c>
      <c r="I34" s="448">
        <v>0</v>
      </c>
      <c r="J34" s="448">
        <v>1</v>
      </c>
      <c r="K34" s="448">
        <v>0</v>
      </c>
      <c r="L34" s="448">
        <v>0</v>
      </c>
      <c r="M34" s="448">
        <v>0</v>
      </c>
      <c r="N34" s="448">
        <v>0</v>
      </c>
      <c r="O34" s="448">
        <v>1</v>
      </c>
      <c r="P34" s="448">
        <v>0</v>
      </c>
      <c r="Q34" s="448">
        <v>0</v>
      </c>
      <c r="R34" s="448">
        <v>0</v>
      </c>
      <c r="S34" s="448">
        <v>1</v>
      </c>
      <c r="T34" s="448">
        <v>0</v>
      </c>
      <c r="U34" s="448">
        <v>0</v>
      </c>
      <c r="V34" s="448">
        <v>0</v>
      </c>
      <c r="W34" s="448">
        <v>0</v>
      </c>
      <c r="X34" s="448">
        <v>0</v>
      </c>
      <c r="Y34" s="448"/>
    </row>
    <row r="35" spans="1:25" s="26" customFormat="1" ht="12.75">
      <c r="A35" s="565"/>
      <c r="B35" s="71" t="s">
        <v>46</v>
      </c>
      <c r="C35" s="20">
        <v>3</v>
      </c>
      <c r="D35" s="20"/>
      <c r="E35" s="20">
        <v>0</v>
      </c>
      <c r="F35" s="20">
        <v>0</v>
      </c>
      <c r="G35" s="20">
        <v>0</v>
      </c>
      <c r="H35" s="449">
        <v>0</v>
      </c>
      <c r="I35" s="449">
        <v>0</v>
      </c>
      <c r="J35" s="449">
        <v>1</v>
      </c>
      <c r="K35" s="449">
        <v>0</v>
      </c>
      <c r="L35" s="449">
        <v>0</v>
      </c>
      <c r="M35" s="449">
        <v>0</v>
      </c>
      <c r="N35" s="449">
        <v>0</v>
      </c>
      <c r="O35" s="449">
        <v>0</v>
      </c>
      <c r="P35" s="449">
        <v>0</v>
      </c>
      <c r="Q35" s="449">
        <v>0</v>
      </c>
      <c r="R35" s="449">
        <v>0</v>
      </c>
      <c r="S35" s="449">
        <v>0</v>
      </c>
      <c r="T35" s="449">
        <v>1</v>
      </c>
      <c r="U35" s="449">
        <v>0</v>
      </c>
      <c r="V35" s="449">
        <v>1</v>
      </c>
      <c r="W35" s="449">
        <v>0</v>
      </c>
      <c r="X35" s="449">
        <v>0</v>
      </c>
      <c r="Y35" s="449">
        <v>0</v>
      </c>
    </row>
    <row r="36" spans="1:25" s="26" customFormat="1" ht="12.75">
      <c r="A36" s="563" t="s">
        <v>84</v>
      </c>
      <c r="B36" s="75" t="s">
        <v>2</v>
      </c>
      <c r="C36" s="22">
        <v>2</v>
      </c>
      <c r="D36" s="22">
        <v>0</v>
      </c>
      <c r="E36" s="22">
        <v>0</v>
      </c>
      <c r="F36" s="22">
        <v>0</v>
      </c>
      <c r="G36" s="22">
        <v>0</v>
      </c>
      <c r="H36" s="447">
        <v>0</v>
      </c>
      <c r="I36" s="447">
        <v>1</v>
      </c>
      <c r="J36" s="447">
        <v>0</v>
      </c>
      <c r="K36" s="447">
        <v>0</v>
      </c>
      <c r="L36" s="447">
        <v>0</v>
      </c>
      <c r="M36" s="447">
        <v>0</v>
      </c>
      <c r="N36" s="447">
        <v>0</v>
      </c>
      <c r="O36" s="447">
        <v>0</v>
      </c>
      <c r="P36" s="447">
        <v>0</v>
      </c>
      <c r="Q36" s="447">
        <v>0</v>
      </c>
      <c r="R36" s="447">
        <v>0</v>
      </c>
      <c r="S36" s="447">
        <v>1</v>
      </c>
      <c r="T36" s="447">
        <v>0</v>
      </c>
      <c r="U36" s="447">
        <v>0</v>
      </c>
      <c r="V36" s="447">
        <v>0</v>
      </c>
      <c r="W36" s="447">
        <v>0</v>
      </c>
      <c r="X36" s="447">
        <v>0</v>
      </c>
      <c r="Y36" s="447"/>
    </row>
    <row r="37" spans="1:25" s="26" customFormat="1" ht="12.75">
      <c r="A37" s="564"/>
      <c r="B37" s="69" t="s">
        <v>45</v>
      </c>
      <c r="C37" s="19">
        <v>1</v>
      </c>
      <c r="D37" s="19">
        <v>0</v>
      </c>
      <c r="E37" s="19">
        <v>0</v>
      </c>
      <c r="F37" s="19">
        <v>0</v>
      </c>
      <c r="G37" s="19">
        <v>0</v>
      </c>
      <c r="H37" s="448">
        <v>0</v>
      </c>
      <c r="I37" s="448">
        <v>1</v>
      </c>
      <c r="J37" s="448">
        <v>0</v>
      </c>
      <c r="K37" s="448">
        <v>0</v>
      </c>
      <c r="L37" s="448">
        <v>0</v>
      </c>
      <c r="M37" s="448">
        <v>0</v>
      </c>
      <c r="N37" s="448">
        <v>0</v>
      </c>
      <c r="O37" s="448">
        <v>0</v>
      </c>
      <c r="P37" s="448">
        <v>0</v>
      </c>
      <c r="Q37" s="448">
        <v>0</v>
      </c>
      <c r="R37" s="448">
        <v>0</v>
      </c>
      <c r="S37" s="448">
        <v>0</v>
      </c>
      <c r="T37" s="448">
        <v>0</v>
      </c>
      <c r="U37" s="448">
        <v>0</v>
      </c>
      <c r="V37" s="448">
        <v>0</v>
      </c>
      <c r="W37" s="448">
        <v>0</v>
      </c>
      <c r="X37" s="448">
        <v>0</v>
      </c>
      <c r="Y37" s="448"/>
    </row>
    <row r="38" spans="1:25" s="26" customFormat="1" ht="12.75">
      <c r="A38" s="565"/>
      <c r="B38" s="71" t="s">
        <v>46</v>
      </c>
      <c r="C38" s="20">
        <v>1</v>
      </c>
      <c r="D38" s="20"/>
      <c r="E38" s="20">
        <v>0</v>
      </c>
      <c r="F38" s="20">
        <v>0</v>
      </c>
      <c r="G38" s="20">
        <v>0</v>
      </c>
      <c r="H38" s="449">
        <v>0</v>
      </c>
      <c r="I38" s="449">
        <v>0</v>
      </c>
      <c r="J38" s="449">
        <v>0</v>
      </c>
      <c r="K38" s="449">
        <v>0</v>
      </c>
      <c r="L38" s="449">
        <v>0</v>
      </c>
      <c r="M38" s="449">
        <v>0</v>
      </c>
      <c r="N38" s="449">
        <v>0</v>
      </c>
      <c r="O38" s="449">
        <v>0</v>
      </c>
      <c r="P38" s="449">
        <v>0</v>
      </c>
      <c r="Q38" s="449">
        <v>0</v>
      </c>
      <c r="R38" s="449">
        <v>0</v>
      </c>
      <c r="S38" s="449">
        <v>0</v>
      </c>
      <c r="T38" s="449">
        <v>1</v>
      </c>
      <c r="U38" s="449">
        <v>0</v>
      </c>
      <c r="V38" s="449">
        <v>0</v>
      </c>
      <c r="W38" s="449">
        <v>0</v>
      </c>
      <c r="X38" s="449">
        <v>0</v>
      </c>
      <c r="Y38" s="449">
        <v>0</v>
      </c>
    </row>
    <row r="39" spans="1:25" s="26" customFormat="1" ht="12.75">
      <c r="A39" s="563" t="s">
        <v>85</v>
      </c>
      <c r="B39" s="75" t="s">
        <v>2</v>
      </c>
      <c r="C39" s="22" t="s">
        <v>9</v>
      </c>
      <c r="D39" s="22">
        <v>0</v>
      </c>
      <c r="E39" s="22">
        <v>0</v>
      </c>
      <c r="F39" s="22">
        <v>0</v>
      </c>
      <c r="G39" s="22">
        <v>0</v>
      </c>
      <c r="H39" s="447">
        <v>0</v>
      </c>
      <c r="I39" s="447">
        <v>0</v>
      </c>
      <c r="J39" s="447">
        <v>0</v>
      </c>
      <c r="K39" s="447">
        <v>0</v>
      </c>
      <c r="L39" s="447">
        <v>0</v>
      </c>
      <c r="M39" s="447">
        <v>0</v>
      </c>
      <c r="N39" s="447">
        <v>0</v>
      </c>
      <c r="O39" s="447">
        <v>0</v>
      </c>
      <c r="P39" s="447">
        <v>0</v>
      </c>
      <c r="Q39" s="447">
        <v>0</v>
      </c>
      <c r="R39" s="447">
        <v>0</v>
      </c>
      <c r="S39" s="447">
        <v>0</v>
      </c>
      <c r="T39" s="447">
        <v>0</v>
      </c>
      <c r="U39" s="447">
        <v>0</v>
      </c>
      <c r="V39" s="447">
        <v>0</v>
      </c>
      <c r="W39" s="447">
        <v>0</v>
      </c>
      <c r="X39" s="447">
        <v>0</v>
      </c>
      <c r="Y39" s="447"/>
    </row>
    <row r="40" spans="1:25" s="26" customFormat="1" ht="12.75">
      <c r="A40" s="564"/>
      <c r="B40" s="69" t="s">
        <v>45</v>
      </c>
      <c r="C40" s="19" t="s">
        <v>9</v>
      </c>
      <c r="D40" s="19">
        <v>0</v>
      </c>
      <c r="E40" s="19">
        <v>0</v>
      </c>
      <c r="F40" s="19">
        <v>0</v>
      </c>
      <c r="G40" s="19">
        <v>0</v>
      </c>
      <c r="H40" s="448">
        <v>0</v>
      </c>
      <c r="I40" s="448">
        <v>0</v>
      </c>
      <c r="J40" s="448">
        <v>0</v>
      </c>
      <c r="K40" s="448">
        <v>0</v>
      </c>
      <c r="L40" s="448">
        <v>0</v>
      </c>
      <c r="M40" s="448">
        <v>0</v>
      </c>
      <c r="N40" s="448">
        <v>0</v>
      </c>
      <c r="O40" s="448">
        <v>0</v>
      </c>
      <c r="P40" s="448">
        <v>0</v>
      </c>
      <c r="Q40" s="448">
        <v>0</v>
      </c>
      <c r="R40" s="448">
        <v>0</v>
      </c>
      <c r="S40" s="448">
        <v>0</v>
      </c>
      <c r="T40" s="448">
        <v>0</v>
      </c>
      <c r="U40" s="448">
        <v>0</v>
      </c>
      <c r="V40" s="448">
        <v>0</v>
      </c>
      <c r="W40" s="448">
        <v>0</v>
      </c>
      <c r="X40" s="448">
        <v>0</v>
      </c>
      <c r="Y40" s="448"/>
    </row>
    <row r="41" spans="1:25" s="26" customFormat="1" ht="12.75">
      <c r="A41" s="565"/>
      <c r="B41" s="71" t="s">
        <v>46</v>
      </c>
      <c r="C41" s="20" t="s">
        <v>9</v>
      </c>
      <c r="D41" s="20"/>
      <c r="E41" s="20">
        <v>0</v>
      </c>
      <c r="F41" s="20">
        <v>0</v>
      </c>
      <c r="G41" s="20">
        <v>0</v>
      </c>
      <c r="H41" s="449">
        <v>0</v>
      </c>
      <c r="I41" s="449">
        <v>0</v>
      </c>
      <c r="J41" s="449">
        <v>0</v>
      </c>
      <c r="K41" s="449">
        <v>0</v>
      </c>
      <c r="L41" s="449">
        <v>0</v>
      </c>
      <c r="M41" s="449">
        <v>0</v>
      </c>
      <c r="N41" s="449">
        <v>0</v>
      </c>
      <c r="O41" s="449">
        <v>0</v>
      </c>
      <c r="P41" s="449">
        <v>0</v>
      </c>
      <c r="Q41" s="449">
        <v>0</v>
      </c>
      <c r="R41" s="449">
        <v>0</v>
      </c>
      <c r="S41" s="449">
        <v>0</v>
      </c>
      <c r="T41" s="449">
        <v>0</v>
      </c>
      <c r="U41" s="449">
        <v>0</v>
      </c>
      <c r="V41" s="449">
        <v>0</v>
      </c>
      <c r="W41" s="449">
        <v>0</v>
      </c>
      <c r="X41" s="449">
        <v>0</v>
      </c>
      <c r="Y41" s="449">
        <v>0</v>
      </c>
    </row>
    <row r="42" spans="1:25" s="26" customFormat="1" ht="12.75">
      <c r="A42" s="563" t="s">
        <v>86</v>
      </c>
      <c r="B42" s="75" t="s">
        <v>2</v>
      </c>
      <c r="C42" s="22">
        <v>3</v>
      </c>
      <c r="D42" s="22">
        <v>0</v>
      </c>
      <c r="E42" s="22">
        <v>0</v>
      </c>
      <c r="F42" s="22">
        <v>0</v>
      </c>
      <c r="G42" s="22">
        <v>0</v>
      </c>
      <c r="H42" s="447">
        <v>0</v>
      </c>
      <c r="I42" s="447">
        <v>0</v>
      </c>
      <c r="J42" s="447">
        <v>0</v>
      </c>
      <c r="K42" s="447">
        <v>0</v>
      </c>
      <c r="L42" s="447">
        <v>0</v>
      </c>
      <c r="M42" s="447">
        <v>0</v>
      </c>
      <c r="N42" s="447">
        <v>0</v>
      </c>
      <c r="O42" s="447">
        <v>0</v>
      </c>
      <c r="P42" s="447">
        <v>0</v>
      </c>
      <c r="Q42" s="447">
        <v>0</v>
      </c>
      <c r="R42" s="447">
        <v>0</v>
      </c>
      <c r="S42" s="447">
        <v>0</v>
      </c>
      <c r="T42" s="447">
        <v>1</v>
      </c>
      <c r="U42" s="447">
        <v>2</v>
      </c>
      <c r="V42" s="447">
        <v>0</v>
      </c>
      <c r="W42" s="447">
        <v>0</v>
      </c>
      <c r="X42" s="447">
        <v>0</v>
      </c>
      <c r="Y42" s="447"/>
    </row>
    <row r="43" spans="1:25" s="26" customFormat="1" ht="12.75">
      <c r="A43" s="564"/>
      <c r="B43" s="69" t="s">
        <v>45</v>
      </c>
      <c r="C43" s="19" t="s">
        <v>9</v>
      </c>
      <c r="D43" s="19">
        <v>0</v>
      </c>
      <c r="E43" s="19">
        <v>0</v>
      </c>
      <c r="F43" s="19">
        <v>0</v>
      </c>
      <c r="G43" s="19">
        <v>0</v>
      </c>
      <c r="H43" s="448">
        <v>0</v>
      </c>
      <c r="I43" s="448">
        <v>0</v>
      </c>
      <c r="J43" s="448">
        <v>0</v>
      </c>
      <c r="K43" s="448">
        <v>0</v>
      </c>
      <c r="L43" s="448">
        <v>0</v>
      </c>
      <c r="M43" s="448">
        <v>0</v>
      </c>
      <c r="N43" s="448">
        <v>0</v>
      </c>
      <c r="O43" s="448">
        <v>0</v>
      </c>
      <c r="P43" s="448">
        <v>0</v>
      </c>
      <c r="Q43" s="448">
        <v>0</v>
      </c>
      <c r="R43" s="448">
        <v>0</v>
      </c>
      <c r="S43" s="448">
        <v>0</v>
      </c>
      <c r="T43" s="448">
        <v>0</v>
      </c>
      <c r="U43" s="448">
        <v>0</v>
      </c>
      <c r="V43" s="448">
        <v>0</v>
      </c>
      <c r="W43" s="448">
        <v>0</v>
      </c>
      <c r="X43" s="448">
        <v>0</v>
      </c>
      <c r="Y43" s="448"/>
    </row>
    <row r="44" spans="1:25" s="26" customFormat="1" ht="12.75">
      <c r="A44" s="565"/>
      <c r="B44" s="71" t="s">
        <v>46</v>
      </c>
      <c r="C44" s="20">
        <v>3</v>
      </c>
      <c r="D44" s="20"/>
      <c r="E44" s="20">
        <v>0</v>
      </c>
      <c r="F44" s="20">
        <v>0</v>
      </c>
      <c r="G44" s="20">
        <v>0</v>
      </c>
      <c r="H44" s="449">
        <v>0</v>
      </c>
      <c r="I44" s="449">
        <v>0</v>
      </c>
      <c r="J44" s="449">
        <v>0</v>
      </c>
      <c r="K44" s="449">
        <v>0</v>
      </c>
      <c r="L44" s="449">
        <v>0</v>
      </c>
      <c r="M44" s="449">
        <v>0</v>
      </c>
      <c r="N44" s="449">
        <v>0</v>
      </c>
      <c r="O44" s="449">
        <v>0</v>
      </c>
      <c r="P44" s="449">
        <v>0</v>
      </c>
      <c r="Q44" s="449">
        <v>0</v>
      </c>
      <c r="R44" s="449">
        <v>0</v>
      </c>
      <c r="S44" s="449">
        <v>0</v>
      </c>
      <c r="T44" s="449">
        <v>0</v>
      </c>
      <c r="U44" s="449">
        <v>1</v>
      </c>
      <c r="V44" s="449">
        <v>2</v>
      </c>
      <c r="W44" s="449">
        <v>0</v>
      </c>
      <c r="X44" s="449">
        <v>0</v>
      </c>
      <c r="Y44" s="449">
        <v>0</v>
      </c>
    </row>
    <row r="45" spans="1:25" s="26" customFormat="1" ht="12.75">
      <c r="A45" s="563" t="s">
        <v>87</v>
      </c>
      <c r="B45" s="75" t="s">
        <v>2</v>
      </c>
      <c r="C45" s="22">
        <v>2</v>
      </c>
      <c r="D45" s="22">
        <v>0</v>
      </c>
      <c r="E45" s="22">
        <v>0</v>
      </c>
      <c r="F45" s="22">
        <v>0</v>
      </c>
      <c r="G45" s="22">
        <v>0</v>
      </c>
      <c r="H45" s="447">
        <v>0</v>
      </c>
      <c r="I45" s="447">
        <v>0</v>
      </c>
      <c r="J45" s="447">
        <v>0</v>
      </c>
      <c r="K45" s="447">
        <v>0</v>
      </c>
      <c r="L45" s="447">
        <v>0</v>
      </c>
      <c r="M45" s="447">
        <v>0</v>
      </c>
      <c r="N45" s="447">
        <v>0</v>
      </c>
      <c r="O45" s="447">
        <v>0</v>
      </c>
      <c r="P45" s="447">
        <v>0</v>
      </c>
      <c r="Q45" s="447">
        <v>0</v>
      </c>
      <c r="R45" s="447">
        <v>0</v>
      </c>
      <c r="S45" s="447">
        <v>0</v>
      </c>
      <c r="T45" s="447">
        <v>2</v>
      </c>
      <c r="U45" s="447">
        <v>0</v>
      </c>
      <c r="V45" s="447">
        <v>0</v>
      </c>
      <c r="W45" s="447">
        <v>0</v>
      </c>
      <c r="X45" s="447">
        <v>0</v>
      </c>
      <c r="Y45" s="447"/>
    </row>
    <row r="46" spans="1:25" s="26" customFormat="1" ht="12.75">
      <c r="A46" s="564"/>
      <c r="B46" s="69" t="s">
        <v>45</v>
      </c>
      <c r="C46" s="19">
        <v>2</v>
      </c>
      <c r="D46" s="19">
        <v>0</v>
      </c>
      <c r="E46" s="19">
        <v>0</v>
      </c>
      <c r="F46" s="19">
        <v>0</v>
      </c>
      <c r="G46" s="19">
        <v>0</v>
      </c>
      <c r="H46" s="448">
        <v>0</v>
      </c>
      <c r="I46" s="448">
        <v>0</v>
      </c>
      <c r="J46" s="448">
        <v>0</v>
      </c>
      <c r="K46" s="448">
        <v>0</v>
      </c>
      <c r="L46" s="448">
        <v>0</v>
      </c>
      <c r="M46" s="448">
        <v>0</v>
      </c>
      <c r="N46" s="448">
        <v>0</v>
      </c>
      <c r="O46" s="448">
        <v>0</v>
      </c>
      <c r="P46" s="448">
        <v>0</v>
      </c>
      <c r="Q46" s="448">
        <v>0</v>
      </c>
      <c r="R46" s="448">
        <v>0</v>
      </c>
      <c r="S46" s="448">
        <v>0</v>
      </c>
      <c r="T46" s="448">
        <v>2</v>
      </c>
      <c r="U46" s="448">
        <v>0</v>
      </c>
      <c r="V46" s="448">
        <v>0</v>
      </c>
      <c r="W46" s="448">
        <v>0</v>
      </c>
      <c r="X46" s="448">
        <v>0</v>
      </c>
      <c r="Y46" s="448"/>
    </row>
    <row r="47" spans="1:25" s="26" customFormat="1" ht="12.75">
      <c r="A47" s="565"/>
      <c r="B47" s="71" t="s">
        <v>46</v>
      </c>
      <c r="C47" s="20" t="s">
        <v>9</v>
      </c>
      <c r="D47" s="20"/>
      <c r="E47" s="20">
        <v>0</v>
      </c>
      <c r="F47" s="20">
        <v>0</v>
      </c>
      <c r="G47" s="20">
        <v>0</v>
      </c>
      <c r="H47" s="449">
        <v>0</v>
      </c>
      <c r="I47" s="449">
        <v>0</v>
      </c>
      <c r="J47" s="449">
        <v>0</v>
      </c>
      <c r="K47" s="449">
        <v>0</v>
      </c>
      <c r="L47" s="449">
        <v>0</v>
      </c>
      <c r="M47" s="449">
        <v>0</v>
      </c>
      <c r="N47" s="449">
        <v>0</v>
      </c>
      <c r="O47" s="449">
        <v>0</v>
      </c>
      <c r="P47" s="449">
        <v>0</v>
      </c>
      <c r="Q47" s="449">
        <v>0</v>
      </c>
      <c r="R47" s="449">
        <v>0</v>
      </c>
      <c r="S47" s="449">
        <v>0</v>
      </c>
      <c r="T47" s="449">
        <v>0</v>
      </c>
      <c r="U47" s="449">
        <v>0</v>
      </c>
      <c r="V47" s="449">
        <v>0</v>
      </c>
      <c r="W47" s="449">
        <v>0</v>
      </c>
      <c r="X47" s="449">
        <v>0</v>
      </c>
      <c r="Y47" s="449">
        <v>0</v>
      </c>
    </row>
    <row r="48" spans="1:25" s="26" customFormat="1" ht="12.75">
      <c r="A48" s="563" t="s">
        <v>88</v>
      </c>
      <c r="B48" s="75" t="s">
        <v>2</v>
      </c>
      <c r="C48" s="22">
        <v>6</v>
      </c>
      <c r="D48" s="22">
        <v>0</v>
      </c>
      <c r="E48" s="22">
        <v>0</v>
      </c>
      <c r="F48" s="22">
        <v>0</v>
      </c>
      <c r="G48" s="22">
        <v>0</v>
      </c>
      <c r="H48" s="447">
        <v>0</v>
      </c>
      <c r="I48" s="447">
        <v>0</v>
      </c>
      <c r="J48" s="447">
        <v>0</v>
      </c>
      <c r="K48" s="447">
        <v>0</v>
      </c>
      <c r="L48" s="447">
        <v>2</v>
      </c>
      <c r="M48" s="447">
        <v>0</v>
      </c>
      <c r="N48" s="447">
        <v>0</v>
      </c>
      <c r="O48" s="447">
        <v>0</v>
      </c>
      <c r="P48" s="447">
        <v>1</v>
      </c>
      <c r="Q48" s="447">
        <v>0</v>
      </c>
      <c r="R48" s="447">
        <v>0</v>
      </c>
      <c r="S48" s="447">
        <v>0</v>
      </c>
      <c r="T48" s="447">
        <v>1</v>
      </c>
      <c r="U48" s="447">
        <v>1</v>
      </c>
      <c r="V48" s="447">
        <v>0</v>
      </c>
      <c r="W48" s="447">
        <v>1</v>
      </c>
      <c r="X48" s="447">
        <v>0</v>
      </c>
      <c r="Y48" s="447"/>
    </row>
    <row r="49" spans="1:25" s="26" customFormat="1" ht="12.75">
      <c r="A49" s="564"/>
      <c r="B49" s="69" t="s">
        <v>45</v>
      </c>
      <c r="C49" s="19">
        <v>4</v>
      </c>
      <c r="D49" s="19">
        <v>0</v>
      </c>
      <c r="E49" s="19">
        <v>0</v>
      </c>
      <c r="F49" s="19">
        <v>0</v>
      </c>
      <c r="G49" s="19">
        <v>0</v>
      </c>
      <c r="H49" s="448">
        <v>0</v>
      </c>
      <c r="I49" s="448">
        <v>0</v>
      </c>
      <c r="J49" s="448">
        <v>0</v>
      </c>
      <c r="K49" s="448">
        <v>0</v>
      </c>
      <c r="L49" s="448">
        <v>2</v>
      </c>
      <c r="M49" s="448">
        <v>0</v>
      </c>
      <c r="N49" s="448">
        <v>0</v>
      </c>
      <c r="O49" s="448">
        <v>0</v>
      </c>
      <c r="P49" s="448">
        <v>1</v>
      </c>
      <c r="Q49" s="448">
        <v>0</v>
      </c>
      <c r="R49" s="448">
        <v>0</v>
      </c>
      <c r="S49" s="448">
        <v>0</v>
      </c>
      <c r="T49" s="448">
        <v>1</v>
      </c>
      <c r="U49" s="448">
        <v>0</v>
      </c>
      <c r="V49" s="448">
        <v>0</v>
      </c>
      <c r="W49" s="448">
        <v>0</v>
      </c>
      <c r="X49" s="448">
        <v>0</v>
      </c>
      <c r="Y49" s="448"/>
    </row>
    <row r="50" spans="1:25" s="26" customFormat="1" ht="12.75">
      <c r="A50" s="565"/>
      <c r="B50" s="71" t="s">
        <v>46</v>
      </c>
      <c r="C50" s="20">
        <v>2</v>
      </c>
      <c r="D50" s="20"/>
      <c r="E50" s="20">
        <v>0</v>
      </c>
      <c r="F50" s="20">
        <v>0</v>
      </c>
      <c r="G50" s="20">
        <v>0</v>
      </c>
      <c r="H50" s="449">
        <v>0</v>
      </c>
      <c r="I50" s="449">
        <v>0</v>
      </c>
      <c r="J50" s="449">
        <v>0</v>
      </c>
      <c r="K50" s="449">
        <v>0</v>
      </c>
      <c r="L50" s="449">
        <v>0</v>
      </c>
      <c r="M50" s="449">
        <v>0</v>
      </c>
      <c r="N50" s="449">
        <v>0</v>
      </c>
      <c r="O50" s="449">
        <v>0</v>
      </c>
      <c r="P50" s="449">
        <v>0</v>
      </c>
      <c r="Q50" s="449">
        <v>0</v>
      </c>
      <c r="R50" s="449">
        <v>0</v>
      </c>
      <c r="S50" s="449">
        <v>0</v>
      </c>
      <c r="T50" s="449">
        <v>0</v>
      </c>
      <c r="U50" s="449">
        <v>0</v>
      </c>
      <c r="V50" s="449">
        <v>1</v>
      </c>
      <c r="W50" s="449">
        <v>0</v>
      </c>
      <c r="X50" s="449">
        <v>1</v>
      </c>
      <c r="Y50" s="449">
        <v>0</v>
      </c>
    </row>
    <row r="51" spans="1:25" s="26" customFormat="1" ht="12.75">
      <c r="A51" s="563" t="s">
        <v>89</v>
      </c>
      <c r="B51" s="75" t="s">
        <v>2</v>
      </c>
      <c r="C51" s="22">
        <v>5</v>
      </c>
      <c r="D51" s="22">
        <v>0</v>
      </c>
      <c r="E51" s="22">
        <v>0</v>
      </c>
      <c r="F51" s="22">
        <v>0</v>
      </c>
      <c r="G51" s="22">
        <v>0</v>
      </c>
      <c r="H51" s="447">
        <v>0</v>
      </c>
      <c r="I51" s="447">
        <v>0</v>
      </c>
      <c r="J51" s="447">
        <v>0</v>
      </c>
      <c r="K51" s="447">
        <v>0</v>
      </c>
      <c r="L51" s="447">
        <v>0</v>
      </c>
      <c r="M51" s="447">
        <v>0</v>
      </c>
      <c r="N51" s="447">
        <v>0</v>
      </c>
      <c r="O51" s="447">
        <v>0</v>
      </c>
      <c r="P51" s="447">
        <v>1</v>
      </c>
      <c r="Q51" s="447">
        <v>1</v>
      </c>
      <c r="R51" s="447">
        <v>1</v>
      </c>
      <c r="S51" s="447">
        <v>0</v>
      </c>
      <c r="T51" s="447">
        <v>1</v>
      </c>
      <c r="U51" s="447">
        <v>1</v>
      </c>
      <c r="V51" s="447">
        <v>0</v>
      </c>
      <c r="W51" s="447">
        <v>0</v>
      </c>
      <c r="X51" s="447">
        <v>0</v>
      </c>
      <c r="Y51" s="447"/>
    </row>
    <row r="52" spans="1:25" s="26" customFormat="1" ht="12.75">
      <c r="A52" s="564"/>
      <c r="B52" s="69" t="s">
        <v>45</v>
      </c>
      <c r="C52" s="19">
        <v>4</v>
      </c>
      <c r="D52" s="19">
        <v>0</v>
      </c>
      <c r="E52" s="19">
        <v>0</v>
      </c>
      <c r="F52" s="19">
        <v>0</v>
      </c>
      <c r="G52" s="19">
        <v>0</v>
      </c>
      <c r="H52" s="448">
        <v>0</v>
      </c>
      <c r="I52" s="448">
        <v>0</v>
      </c>
      <c r="J52" s="448">
        <v>0</v>
      </c>
      <c r="K52" s="448">
        <v>0</v>
      </c>
      <c r="L52" s="448">
        <v>0</v>
      </c>
      <c r="M52" s="448">
        <v>0</v>
      </c>
      <c r="N52" s="448">
        <v>0</v>
      </c>
      <c r="O52" s="448">
        <v>0</v>
      </c>
      <c r="P52" s="448">
        <v>0</v>
      </c>
      <c r="Q52" s="448">
        <v>1</v>
      </c>
      <c r="R52" s="448">
        <v>1</v>
      </c>
      <c r="S52" s="448">
        <v>0</v>
      </c>
      <c r="T52" s="448">
        <v>1</v>
      </c>
      <c r="U52" s="448">
        <v>1</v>
      </c>
      <c r="V52" s="448">
        <v>0</v>
      </c>
      <c r="W52" s="448">
        <v>0</v>
      </c>
      <c r="X52" s="448">
        <v>0</v>
      </c>
      <c r="Y52" s="448"/>
    </row>
    <row r="53" spans="1:25" s="26" customFormat="1" ht="12.75">
      <c r="A53" s="565"/>
      <c r="B53" s="71" t="s">
        <v>46</v>
      </c>
      <c r="C53" s="20">
        <v>1</v>
      </c>
      <c r="D53" s="20"/>
      <c r="E53" s="20">
        <v>0</v>
      </c>
      <c r="F53" s="20">
        <v>0</v>
      </c>
      <c r="G53" s="20">
        <v>0</v>
      </c>
      <c r="H53" s="449">
        <v>0</v>
      </c>
      <c r="I53" s="449">
        <v>0</v>
      </c>
      <c r="J53" s="449">
        <v>0</v>
      </c>
      <c r="K53" s="449">
        <v>0</v>
      </c>
      <c r="L53" s="449">
        <v>0</v>
      </c>
      <c r="M53" s="449">
        <v>0</v>
      </c>
      <c r="N53" s="449">
        <v>0</v>
      </c>
      <c r="O53" s="449">
        <v>0</v>
      </c>
      <c r="P53" s="449">
        <v>0</v>
      </c>
      <c r="Q53" s="449">
        <v>1</v>
      </c>
      <c r="R53" s="449">
        <v>0</v>
      </c>
      <c r="S53" s="449">
        <v>0</v>
      </c>
      <c r="T53" s="449">
        <v>0</v>
      </c>
      <c r="U53" s="449">
        <v>0</v>
      </c>
      <c r="V53" s="449">
        <v>0</v>
      </c>
      <c r="W53" s="449">
        <v>0</v>
      </c>
      <c r="X53" s="449">
        <v>0</v>
      </c>
      <c r="Y53" s="449">
        <v>0</v>
      </c>
    </row>
    <row r="54" spans="1:25" s="26" customFormat="1" ht="12.75">
      <c r="A54" s="563" t="s">
        <v>90</v>
      </c>
      <c r="B54" s="75" t="s">
        <v>2</v>
      </c>
      <c r="C54" s="22">
        <v>2</v>
      </c>
      <c r="D54" s="22">
        <v>0</v>
      </c>
      <c r="E54" s="22">
        <v>0</v>
      </c>
      <c r="F54" s="22">
        <v>0</v>
      </c>
      <c r="G54" s="22">
        <v>0</v>
      </c>
      <c r="H54" s="447">
        <v>0</v>
      </c>
      <c r="I54" s="447">
        <v>0</v>
      </c>
      <c r="J54" s="447">
        <v>0</v>
      </c>
      <c r="K54" s="447">
        <v>0</v>
      </c>
      <c r="L54" s="447">
        <v>0</v>
      </c>
      <c r="M54" s="447">
        <v>0</v>
      </c>
      <c r="N54" s="447">
        <v>0</v>
      </c>
      <c r="O54" s="447">
        <v>0</v>
      </c>
      <c r="P54" s="447">
        <v>0</v>
      </c>
      <c r="Q54" s="447">
        <v>0</v>
      </c>
      <c r="R54" s="447">
        <v>0</v>
      </c>
      <c r="S54" s="447">
        <v>0</v>
      </c>
      <c r="T54" s="447">
        <v>0</v>
      </c>
      <c r="U54" s="447">
        <v>0</v>
      </c>
      <c r="V54" s="447">
        <v>1</v>
      </c>
      <c r="W54" s="447">
        <v>1</v>
      </c>
      <c r="X54" s="447">
        <v>0</v>
      </c>
      <c r="Y54" s="447"/>
    </row>
    <row r="55" spans="1:25" s="26" customFormat="1" ht="12.75">
      <c r="A55" s="564"/>
      <c r="B55" s="69" t="s">
        <v>45</v>
      </c>
      <c r="C55" s="19" t="s">
        <v>9</v>
      </c>
      <c r="D55" s="19">
        <v>0</v>
      </c>
      <c r="E55" s="19">
        <v>0</v>
      </c>
      <c r="F55" s="19">
        <v>0</v>
      </c>
      <c r="G55" s="19">
        <v>0</v>
      </c>
      <c r="H55" s="448">
        <v>0</v>
      </c>
      <c r="I55" s="448">
        <v>0</v>
      </c>
      <c r="J55" s="448">
        <v>0</v>
      </c>
      <c r="K55" s="448">
        <v>0</v>
      </c>
      <c r="L55" s="448">
        <v>0</v>
      </c>
      <c r="M55" s="448">
        <v>0</v>
      </c>
      <c r="N55" s="448">
        <v>0</v>
      </c>
      <c r="O55" s="448">
        <v>0</v>
      </c>
      <c r="P55" s="448">
        <v>0</v>
      </c>
      <c r="Q55" s="448">
        <v>0</v>
      </c>
      <c r="R55" s="448">
        <v>0</v>
      </c>
      <c r="S55" s="448">
        <v>0</v>
      </c>
      <c r="T55" s="448">
        <v>0</v>
      </c>
      <c r="U55" s="448">
        <v>0</v>
      </c>
      <c r="V55" s="448">
        <v>0</v>
      </c>
      <c r="W55" s="448">
        <v>0</v>
      </c>
      <c r="X55" s="448">
        <v>0</v>
      </c>
      <c r="Y55" s="448"/>
    </row>
    <row r="56" spans="1:25" s="26" customFormat="1" ht="12.75">
      <c r="A56" s="565"/>
      <c r="B56" s="71" t="s">
        <v>46</v>
      </c>
      <c r="C56" s="20">
        <v>2</v>
      </c>
      <c r="D56" s="20"/>
      <c r="E56" s="20">
        <v>0</v>
      </c>
      <c r="F56" s="20">
        <v>0</v>
      </c>
      <c r="G56" s="20">
        <v>0</v>
      </c>
      <c r="H56" s="449">
        <v>0</v>
      </c>
      <c r="I56" s="449">
        <v>0</v>
      </c>
      <c r="J56" s="449">
        <v>0</v>
      </c>
      <c r="K56" s="449">
        <v>0</v>
      </c>
      <c r="L56" s="449">
        <v>0</v>
      </c>
      <c r="M56" s="449">
        <v>0</v>
      </c>
      <c r="N56" s="449">
        <v>0</v>
      </c>
      <c r="O56" s="449">
        <v>0</v>
      </c>
      <c r="P56" s="449">
        <v>0</v>
      </c>
      <c r="Q56" s="449">
        <v>0</v>
      </c>
      <c r="R56" s="449">
        <v>0</v>
      </c>
      <c r="S56" s="449">
        <v>0</v>
      </c>
      <c r="T56" s="449">
        <v>0</v>
      </c>
      <c r="U56" s="449">
        <v>0</v>
      </c>
      <c r="V56" s="449">
        <v>0</v>
      </c>
      <c r="W56" s="449">
        <v>1</v>
      </c>
      <c r="X56" s="449">
        <v>1</v>
      </c>
      <c r="Y56" s="449">
        <v>0</v>
      </c>
    </row>
    <row r="57" spans="1:25" s="26" customFormat="1" ht="12.75">
      <c r="A57" s="563" t="s">
        <v>91</v>
      </c>
      <c r="B57" s="75" t="s">
        <v>2</v>
      </c>
      <c r="C57" s="22">
        <v>3</v>
      </c>
      <c r="D57" s="22">
        <v>0</v>
      </c>
      <c r="E57" s="22">
        <v>0</v>
      </c>
      <c r="F57" s="22">
        <v>0</v>
      </c>
      <c r="G57" s="22">
        <v>0</v>
      </c>
      <c r="H57" s="447">
        <v>1</v>
      </c>
      <c r="I57" s="447">
        <v>0</v>
      </c>
      <c r="J57" s="447">
        <v>0</v>
      </c>
      <c r="K57" s="447">
        <v>0</v>
      </c>
      <c r="L57" s="447">
        <v>0</v>
      </c>
      <c r="M57" s="447">
        <v>0</v>
      </c>
      <c r="N57" s="447">
        <v>0</v>
      </c>
      <c r="O57" s="447">
        <v>0</v>
      </c>
      <c r="P57" s="447">
        <v>0</v>
      </c>
      <c r="Q57" s="447">
        <v>0</v>
      </c>
      <c r="R57" s="447">
        <v>0</v>
      </c>
      <c r="S57" s="447">
        <v>0</v>
      </c>
      <c r="T57" s="447">
        <v>1</v>
      </c>
      <c r="U57" s="447">
        <v>0</v>
      </c>
      <c r="V57" s="447">
        <v>1</v>
      </c>
      <c r="W57" s="447">
        <v>0</v>
      </c>
      <c r="X57" s="447">
        <v>0</v>
      </c>
      <c r="Y57" s="447"/>
    </row>
    <row r="58" spans="1:25" s="26" customFormat="1" ht="12.75">
      <c r="A58" s="564"/>
      <c r="B58" s="69" t="s">
        <v>45</v>
      </c>
      <c r="C58" s="19">
        <v>2</v>
      </c>
      <c r="D58" s="19">
        <v>0</v>
      </c>
      <c r="E58" s="19">
        <v>0</v>
      </c>
      <c r="F58" s="19">
        <v>0</v>
      </c>
      <c r="G58" s="19">
        <v>0</v>
      </c>
      <c r="H58" s="448">
        <v>1</v>
      </c>
      <c r="I58" s="448">
        <v>0</v>
      </c>
      <c r="J58" s="448">
        <v>0</v>
      </c>
      <c r="K58" s="448">
        <v>0</v>
      </c>
      <c r="L58" s="448">
        <v>0</v>
      </c>
      <c r="M58" s="448">
        <v>0</v>
      </c>
      <c r="N58" s="448">
        <v>0</v>
      </c>
      <c r="O58" s="448">
        <v>0</v>
      </c>
      <c r="P58" s="448">
        <v>0</v>
      </c>
      <c r="Q58" s="448">
        <v>0</v>
      </c>
      <c r="R58" s="448">
        <v>0</v>
      </c>
      <c r="S58" s="448">
        <v>0</v>
      </c>
      <c r="T58" s="448">
        <v>0</v>
      </c>
      <c r="U58" s="448">
        <v>0</v>
      </c>
      <c r="V58" s="448">
        <v>1</v>
      </c>
      <c r="W58" s="448">
        <v>0</v>
      </c>
      <c r="X58" s="448">
        <v>0</v>
      </c>
      <c r="Y58" s="448"/>
    </row>
    <row r="59" spans="1:25" s="26" customFormat="1" ht="12.75">
      <c r="A59" s="565"/>
      <c r="B59" s="71" t="s">
        <v>46</v>
      </c>
      <c r="C59" s="20">
        <v>1</v>
      </c>
      <c r="D59" s="20"/>
      <c r="E59" s="20">
        <v>0</v>
      </c>
      <c r="F59" s="20">
        <v>0</v>
      </c>
      <c r="G59" s="20">
        <v>0</v>
      </c>
      <c r="H59" s="449">
        <v>0</v>
      </c>
      <c r="I59" s="449">
        <v>0</v>
      </c>
      <c r="J59" s="449">
        <v>0</v>
      </c>
      <c r="K59" s="449">
        <v>0</v>
      </c>
      <c r="L59" s="449">
        <v>0</v>
      </c>
      <c r="M59" s="449">
        <v>0</v>
      </c>
      <c r="N59" s="449">
        <v>0</v>
      </c>
      <c r="O59" s="449">
        <v>0</v>
      </c>
      <c r="P59" s="449">
        <v>0</v>
      </c>
      <c r="Q59" s="449">
        <v>0</v>
      </c>
      <c r="R59" s="449">
        <v>0</v>
      </c>
      <c r="S59" s="449">
        <v>0</v>
      </c>
      <c r="T59" s="449">
        <v>0</v>
      </c>
      <c r="U59" s="449">
        <v>1</v>
      </c>
      <c r="V59" s="449">
        <v>0</v>
      </c>
      <c r="W59" s="449">
        <v>0</v>
      </c>
      <c r="X59" s="449">
        <v>0</v>
      </c>
      <c r="Y59" s="449">
        <v>0</v>
      </c>
    </row>
    <row r="60" spans="1:25" s="26" customFormat="1" ht="12.75">
      <c r="A60" s="563" t="s">
        <v>92</v>
      </c>
      <c r="B60" s="75" t="s">
        <v>2</v>
      </c>
      <c r="C60" s="22">
        <v>4</v>
      </c>
      <c r="D60" s="22">
        <v>0</v>
      </c>
      <c r="E60" s="22">
        <v>0</v>
      </c>
      <c r="F60" s="22">
        <v>0</v>
      </c>
      <c r="G60" s="22">
        <v>0</v>
      </c>
      <c r="H60" s="447">
        <v>0</v>
      </c>
      <c r="I60" s="447">
        <v>0</v>
      </c>
      <c r="J60" s="447">
        <v>0</v>
      </c>
      <c r="K60" s="447">
        <v>0</v>
      </c>
      <c r="L60" s="447">
        <v>0</v>
      </c>
      <c r="M60" s="447">
        <v>0</v>
      </c>
      <c r="N60" s="447">
        <v>0</v>
      </c>
      <c r="O60" s="447">
        <v>1</v>
      </c>
      <c r="P60" s="447">
        <v>0</v>
      </c>
      <c r="Q60" s="447">
        <v>1</v>
      </c>
      <c r="R60" s="447">
        <v>0</v>
      </c>
      <c r="S60" s="447">
        <v>0</v>
      </c>
      <c r="T60" s="447">
        <v>0</v>
      </c>
      <c r="U60" s="447">
        <v>2</v>
      </c>
      <c r="V60" s="447">
        <v>0</v>
      </c>
      <c r="W60" s="447">
        <v>0</v>
      </c>
      <c r="X60" s="447">
        <v>0</v>
      </c>
      <c r="Y60" s="447"/>
    </row>
    <row r="61" spans="1:25" s="26" customFormat="1" ht="12.75">
      <c r="A61" s="564"/>
      <c r="B61" s="69" t="s">
        <v>45</v>
      </c>
      <c r="C61" s="19">
        <v>4</v>
      </c>
      <c r="D61" s="19">
        <v>0</v>
      </c>
      <c r="E61" s="19">
        <v>0</v>
      </c>
      <c r="F61" s="19">
        <v>0</v>
      </c>
      <c r="G61" s="19">
        <v>0</v>
      </c>
      <c r="H61" s="448">
        <v>0</v>
      </c>
      <c r="I61" s="448">
        <v>0</v>
      </c>
      <c r="J61" s="448">
        <v>0</v>
      </c>
      <c r="K61" s="448">
        <v>0</v>
      </c>
      <c r="L61" s="448">
        <v>0</v>
      </c>
      <c r="M61" s="448">
        <v>0</v>
      </c>
      <c r="N61" s="448">
        <v>0</v>
      </c>
      <c r="O61" s="448">
        <v>1</v>
      </c>
      <c r="P61" s="448">
        <v>0</v>
      </c>
      <c r="Q61" s="448">
        <v>1</v>
      </c>
      <c r="R61" s="448">
        <v>0</v>
      </c>
      <c r="S61" s="448">
        <v>0</v>
      </c>
      <c r="T61" s="448">
        <v>0</v>
      </c>
      <c r="U61" s="448">
        <v>2</v>
      </c>
      <c r="V61" s="448">
        <v>0</v>
      </c>
      <c r="W61" s="448">
        <v>0</v>
      </c>
      <c r="X61" s="448">
        <v>0</v>
      </c>
      <c r="Y61" s="448"/>
    </row>
    <row r="62" spans="1:25" s="26" customFormat="1" ht="12.75">
      <c r="A62" s="565"/>
      <c r="B62" s="71" t="s">
        <v>46</v>
      </c>
      <c r="C62" s="20" t="s">
        <v>9</v>
      </c>
      <c r="D62" s="20"/>
      <c r="E62" s="20">
        <v>0</v>
      </c>
      <c r="F62" s="20">
        <v>0</v>
      </c>
      <c r="G62" s="20">
        <v>0</v>
      </c>
      <c r="H62" s="449">
        <v>0</v>
      </c>
      <c r="I62" s="449">
        <v>0</v>
      </c>
      <c r="J62" s="449">
        <v>0</v>
      </c>
      <c r="K62" s="449">
        <v>0</v>
      </c>
      <c r="L62" s="449">
        <v>0</v>
      </c>
      <c r="M62" s="449">
        <v>0</v>
      </c>
      <c r="N62" s="449">
        <v>0</v>
      </c>
      <c r="O62" s="449">
        <v>0</v>
      </c>
      <c r="P62" s="449">
        <v>0</v>
      </c>
      <c r="Q62" s="449">
        <v>0</v>
      </c>
      <c r="R62" s="449">
        <v>0</v>
      </c>
      <c r="S62" s="449">
        <v>0</v>
      </c>
      <c r="T62" s="449">
        <v>0</v>
      </c>
      <c r="U62" s="449">
        <v>0</v>
      </c>
      <c r="V62" s="449">
        <v>0</v>
      </c>
      <c r="W62" s="449">
        <v>0</v>
      </c>
      <c r="X62" s="449">
        <v>0</v>
      </c>
      <c r="Y62" s="449">
        <v>0</v>
      </c>
    </row>
    <row r="63" spans="1:25" s="26" customFormat="1" ht="12.75">
      <c r="A63" s="563" t="s">
        <v>93</v>
      </c>
      <c r="B63" s="75" t="s">
        <v>2</v>
      </c>
      <c r="C63" s="22" t="s">
        <v>9</v>
      </c>
      <c r="D63" s="22">
        <v>0</v>
      </c>
      <c r="E63" s="22">
        <v>0</v>
      </c>
      <c r="F63" s="22">
        <v>0</v>
      </c>
      <c r="G63" s="22">
        <v>0</v>
      </c>
      <c r="H63" s="447">
        <v>0</v>
      </c>
      <c r="I63" s="447">
        <v>0</v>
      </c>
      <c r="J63" s="447">
        <v>0</v>
      </c>
      <c r="K63" s="447">
        <v>0</v>
      </c>
      <c r="L63" s="447">
        <v>0</v>
      </c>
      <c r="M63" s="447">
        <v>0</v>
      </c>
      <c r="N63" s="447">
        <v>0</v>
      </c>
      <c r="O63" s="447">
        <v>0</v>
      </c>
      <c r="P63" s="447">
        <v>0</v>
      </c>
      <c r="Q63" s="447">
        <v>0</v>
      </c>
      <c r="R63" s="447">
        <v>0</v>
      </c>
      <c r="S63" s="447">
        <v>0</v>
      </c>
      <c r="T63" s="447">
        <v>0</v>
      </c>
      <c r="U63" s="447">
        <v>0</v>
      </c>
      <c r="V63" s="447">
        <v>0</v>
      </c>
      <c r="W63" s="447">
        <v>0</v>
      </c>
      <c r="X63" s="447">
        <v>0</v>
      </c>
      <c r="Y63" s="447"/>
    </row>
    <row r="64" spans="1:25" s="26" customFormat="1" ht="12.75">
      <c r="A64" s="564"/>
      <c r="B64" s="69" t="s">
        <v>45</v>
      </c>
      <c r="C64" s="19" t="s">
        <v>9</v>
      </c>
      <c r="D64" s="19">
        <v>0</v>
      </c>
      <c r="E64" s="19">
        <v>0</v>
      </c>
      <c r="F64" s="19">
        <v>0</v>
      </c>
      <c r="G64" s="19">
        <v>0</v>
      </c>
      <c r="H64" s="448">
        <v>0</v>
      </c>
      <c r="I64" s="448">
        <v>0</v>
      </c>
      <c r="J64" s="448">
        <v>0</v>
      </c>
      <c r="K64" s="448">
        <v>0</v>
      </c>
      <c r="L64" s="448">
        <v>0</v>
      </c>
      <c r="M64" s="448">
        <v>0</v>
      </c>
      <c r="N64" s="448">
        <v>0</v>
      </c>
      <c r="O64" s="448">
        <v>0</v>
      </c>
      <c r="P64" s="448">
        <v>0</v>
      </c>
      <c r="Q64" s="448">
        <v>0</v>
      </c>
      <c r="R64" s="448">
        <v>0</v>
      </c>
      <c r="S64" s="448">
        <v>0</v>
      </c>
      <c r="T64" s="448">
        <v>0</v>
      </c>
      <c r="U64" s="448">
        <v>0</v>
      </c>
      <c r="V64" s="448">
        <v>0</v>
      </c>
      <c r="W64" s="448">
        <v>0</v>
      </c>
      <c r="X64" s="448">
        <v>0</v>
      </c>
      <c r="Y64" s="448"/>
    </row>
    <row r="65" spans="1:25" s="26" customFormat="1" ht="12.75">
      <c r="A65" s="565"/>
      <c r="B65" s="71" t="s">
        <v>46</v>
      </c>
      <c r="C65" s="20" t="s">
        <v>9</v>
      </c>
      <c r="D65" s="20"/>
      <c r="E65" s="20">
        <v>0</v>
      </c>
      <c r="F65" s="20">
        <v>0</v>
      </c>
      <c r="G65" s="20">
        <v>0</v>
      </c>
      <c r="H65" s="449">
        <v>0</v>
      </c>
      <c r="I65" s="449">
        <v>0</v>
      </c>
      <c r="J65" s="449">
        <v>0</v>
      </c>
      <c r="K65" s="449">
        <v>0</v>
      </c>
      <c r="L65" s="449">
        <v>0</v>
      </c>
      <c r="M65" s="449">
        <v>0</v>
      </c>
      <c r="N65" s="449">
        <v>0</v>
      </c>
      <c r="O65" s="449">
        <v>0</v>
      </c>
      <c r="P65" s="449">
        <v>0</v>
      </c>
      <c r="Q65" s="449">
        <v>0</v>
      </c>
      <c r="R65" s="449">
        <v>0</v>
      </c>
      <c r="S65" s="449">
        <v>0</v>
      </c>
      <c r="T65" s="449">
        <v>0</v>
      </c>
      <c r="U65" s="449">
        <v>0</v>
      </c>
      <c r="V65" s="449">
        <v>0</v>
      </c>
      <c r="W65" s="449">
        <v>0</v>
      </c>
      <c r="X65" s="449">
        <v>0</v>
      </c>
      <c r="Y65" s="449">
        <v>0</v>
      </c>
    </row>
    <row r="66" spans="1:25" s="26" customFormat="1" ht="12.75">
      <c r="A66" s="563" t="s">
        <v>94</v>
      </c>
      <c r="B66" s="75" t="s">
        <v>2</v>
      </c>
      <c r="C66" s="22">
        <v>6</v>
      </c>
      <c r="D66" s="22">
        <v>0</v>
      </c>
      <c r="E66" s="22">
        <v>0</v>
      </c>
      <c r="F66" s="22">
        <v>0</v>
      </c>
      <c r="G66" s="22">
        <v>0</v>
      </c>
      <c r="H66" s="447">
        <v>0</v>
      </c>
      <c r="I66" s="447">
        <v>0</v>
      </c>
      <c r="J66" s="447">
        <v>0</v>
      </c>
      <c r="K66" s="447">
        <v>0</v>
      </c>
      <c r="L66" s="447">
        <v>0</v>
      </c>
      <c r="M66" s="447">
        <v>0</v>
      </c>
      <c r="N66" s="447">
        <v>1</v>
      </c>
      <c r="O66" s="447">
        <v>1</v>
      </c>
      <c r="P66" s="447">
        <v>0</v>
      </c>
      <c r="Q66" s="447">
        <v>1</v>
      </c>
      <c r="R66" s="447">
        <v>0</v>
      </c>
      <c r="S66" s="447">
        <v>1</v>
      </c>
      <c r="T66" s="447">
        <v>1</v>
      </c>
      <c r="U66" s="447">
        <v>1</v>
      </c>
      <c r="V66" s="447">
        <v>0</v>
      </c>
      <c r="W66" s="447">
        <v>0</v>
      </c>
      <c r="X66" s="447">
        <v>0</v>
      </c>
      <c r="Y66" s="447"/>
    </row>
    <row r="67" spans="1:25" s="26" customFormat="1" ht="12.75">
      <c r="A67" s="564"/>
      <c r="B67" s="69" t="s">
        <v>45</v>
      </c>
      <c r="C67" s="19">
        <v>4</v>
      </c>
      <c r="D67" s="19">
        <v>0</v>
      </c>
      <c r="E67" s="19">
        <v>0</v>
      </c>
      <c r="F67" s="19">
        <v>0</v>
      </c>
      <c r="G67" s="19">
        <v>0</v>
      </c>
      <c r="H67" s="448">
        <v>0</v>
      </c>
      <c r="I67" s="448">
        <v>0</v>
      </c>
      <c r="J67" s="448">
        <v>0</v>
      </c>
      <c r="K67" s="448">
        <v>0</v>
      </c>
      <c r="L67" s="448">
        <v>0</v>
      </c>
      <c r="M67" s="448">
        <v>0</v>
      </c>
      <c r="N67" s="448">
        <v>1</v>
      </c>
      <c r="O67" s="448">
        <v>1</v>
      </c>
      <c r="P67" s="448">
        <v>0</v>
      </c>
      <c r="Q67" s="448">
        <v>0</v>
      </c>
      <c r="R67" s="448">
        <v>0</v>
      </c>
      <c r="S67" s="448">
        <v>1</v>
      </c>
      <c r="T67" s="448">
        <v>1</v>
      </c>
      <c r="U67" s="448">
        <v>0</v>
      </c>
      <c r="V67" s="448">
        <v>0</v>
      </c>
      <c r="W67" s="448">
        <v>0</v>
      </c>
      <c r="X67" s="448">
        <v>0</v>
      </c>
      <c r="Y67" s="448"/>
    </row>
    <row r="68" spans="1:25" s="26" customFormat="1" ht="12.75">
      <c r="A68" s="565"/>
      <c r="B68" s="71" t="s">
        <v>46</v>
      </c>
      <c r="C68" s="20">
        <v>2</v>
      </c>
      <c r="D68" s="20"/>
      <c r="E68" s="20">
        <v>0</v>
      </c>
      <c r="F68" s="20">
        <v>0</v>
      </c>
      <c r="G68" s="20">
        <v>0</v>
      </c>
      <c r="H68" s="449">
        <v>0</v>
      </c>
      <c r="I68" s="449">
        <v>0</v>
      </c>
      <c r="J68" s="449">
        <v>0</v>
      </c>
      <c r="K68" s="449">
        <v>0</v>
      </c>
      <c r="L68" s="449">
        <v>0</v>
      </c>
      <c r="M68" s="449">
        <v>0</v>
      </c>
      <c r="N68" s="449">
        <v>0</v>
      </c>
      <c r="O68" s="449">
        <v>0</v>
      </c>
      <c r="P68" s="449">
        <v>0</v>
      </c>
      <c r="Q68" s="449">
        <v>0</v>
      </c>
      <c r="R68" s="449">
        <v>1</v>
      </c>
      <c r="S68" s="449">
        <v>0</v>
      </c>
      <c r="T68" s="449">
        <v>0</v>
      </c>
      <c r="U68" s="449">
        <v>0</v>
      </c>
      <c r="V68" s="449">
        <v>1</v>
      </c>
      <c r="W68" s="449">
        <v>0</v>
      </c>
      <c r="X68" s="449">
        <v>0</v>
      </c>
      <c r="Y68" s="449">
        <v>0</v>
      </c>
    </row>
    <row r="69" spans="1:25" s="80" customFormat="1" ht="12.75">
      <c r="A69" s="77" t="s">
        <v>95</v>
      </c>
      <c r="B69" s="78"/>
      <c r="C69" s="37"/>
      <c r="D69" s="79"/>
      <c r="E69" s="37"/>
      <c r="F69" s="79"/>
      <c r="G69" s="37"/>
      <c r="H69" s="79"/>
      <c r="I69" s="37"/>
      <c r="J69" s="79"/>
      <c r="K69" s="37"/>
      <c r="L69" s="79"/>
      <c r="M69" s="37"/>
      <c r="N69" s="79"/>
      <c r="O69" s="37"/>
      <c r="P69" s="79"/>
      <c r="Q69" s="37"/>
      <c r="R69" s="79"/>
      <c r="S69" s="37"/>
      <c r="T69" s="79"/>
      <c r="U69" s="37"/>
      <c r="V69" s="79"/>
      <c r="W69" s="37"/>
      <c r="X69" s="79"/>
      <c r="Y69" s="37"/>
    </row>
    <row r="70" spans="1:25" ht="10.5" customHeight="1">
      <c r="A70" s="106"/>
      <c r="B70" s="107"/>
      <c r="C70" s="108"/>
      <c r="D70" s="108"/>
      <c r="E70" s="108"/>
      <c r="F70" s="108"/>
      <c r="G70" s="108"/>
      <c r="H70" s="108"/>
      <c r="I70" s="108"/>
      <c r="J70" s="108"/>
      <c r="K70" s="108"/>
      <c r="L70" s="108"/>
      <c r="M70" s="108"/>
      <c r="N70" s="108"/>
      <c r="O70" s="108"/>
      <c r="P70" s="108"/>
      <c r="Q70" s="108"/>
      <c r="R70" s="108"/>
      <c r="S70" s="108"/>
      <c r="T70" s="108"/>
      <c r="U70" s="108"/>
      <c r="V70" s="108"/>
      <c r="W70" s="108"/>
      <c r="X70" s="108"/>
      <c r="Y70" s="108"/>
    </row>
  </sheetData>
  <sheetProtection/>
  <mergeCells count="22">
    <mergeCell ref="A57:A59"/>
    <mergeCell ref="A60:A62"/>
    <mergeCell ref="A63:A65"/>
    <mergeCell ref="A66:A68"/>
    <mergeCell ref="A39:A41"/>
    <mergeCell ref="A42:A44"/>
    <mergeCell ref="A45:A47"/>
    <mergeCell ref="A48:A50"/>
    <mergeCell ref="A51:A53"/>
    <mergeCell ref="A54:A56"/>
    <mergeCell ref="A21:A23"/>
    <mergeCell ref="A24:A26"/>
    <mergeCell ref="A27:A29"/>
    <mergeCell ref="A30:A32"/>
    <mergeCell ref="A33:A35"/>
    <mergeCell ref="A36:A38"/>
    <mergeCell ref="A3:A5"/>
    <mergeCell ref="A6:A8"/>
    <mergeCell ref="A9:A11"/>
    <mergeCell ref="A12:A14"/>
    <mergeCell ref="A15:A17"/>
    <mergeCell ref="A18:A20"/>
  </mergeCells>
  <printOptions/>
  <pageMargins left="0.3937007874015748" right="0.3937007874015748" top="0.5905511811023623" bottom="0.3937007874015748" header="0.31496062992125984" footer="0.31496062992125984"/>
  <pageSetup fitToHeight="1"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L70"/>
  <sheetViews>
    <sheetView showGridLines="0" zoomScale="80" zoomScaleNormal="80" zoomScaleSheetLayoutView="100" zoomScalePageLayoutView="0" workbookViewId="0" topLeftCell="A1">
      <pane xSplit="2" ySplit="2" topLeftCell="C58" activePane="bottomRight" state="frozen"/>
      <selection pane="topLeft" activeCell="A1" sqref="A1"/>
      <selection pane="topRight" activeCell="A1" sqref="A1"/>
      <selection pane="bottomLeft" activeCell="A1" sqref="A1"/>
      <selection pane="bottomRight" activeCell="A15" sqref="A15:A17"/>
    </sheetView>
  </sheetViews>
  <sheetFormatPr defaultColWidth="8.28125" defaultRowHeight="15"/>
  <cols>
    <col min="1" max="1" width="10.57421875" style="25" customWidth="1"/>
    <col min="2" max="2" width="4.7109375" style="18" customWidth="1"/>
    <col min="3" max="3" width="11.57421875" style="18" customWidth="1"/>
    <col min="4" max="10" width="10.8515625" style="18" customWidth="1"/>
    <col min="11" max="11" width="10.8515625" style="26" customWidth="1"/>
    <col min="12" max="16384" width="8.28125" style="18" customWidth="1"/>
  </cols>
  <sheetData>
    <row r="1" spans="1:11" ht="12.75">
      <c r="A1" s="77" t="s">
        <v>65</v>
      </c>
      <c r="B1" s="32"/>
      <c r="C1" s="32"/>
      <c r="D1" s="32"/>
      <c r="E1" s="98"/>
      <c r="F1" s="98"/>
      <c r="G1" s="98"/>
      <c r="H1" s="98"/>
      <c r="I1" s="98"/>
      <c r="J1" s="98"/>
      <c r="K1" s="30" t="s">
        <v>328</v>
      </c>
    </row>
    <row r="2" spans="1:11" ht="54" customHeight="1">
      <c r="A2" s="142"/>
      <c r="B2" s="487" t="s">
        <v>66</v>
      </c>
      <c r="C2" s="488"/>
      <c r="D2" s="167" t="s">
        <v>67</v>
      </c>
      <c r="E2" s="167" t="s">
        <v>68</v>
      </c>
      <c r="F2" s="170" t="s">
        <v>69</v>
      </c>
      <c r="G2" s="171" t="s">
        <v>70</v>
      </c>
      <c r="H2" s="171" t="s">
        <v>71</v>
      </c>
      <c r="I2" s="172" t="s">
        <v>72</v>
      </c>
      <c r="J2" s="173" t="s">
        <v>73</v>
      </c>
      <c r="K2" s="167" t="s">
        <v>74</v>
      </c>
    </row>
    <row r="3" spans="1:11" ht="15.75" customHeight="1">
      <c r="A3" s="489" t="s">
        <v>291</v>
      </c>
      <c r="B3" s="340" t="s">
        <v>2</v>
      </c>
      <c r="C3" s="327">
        <f aca="true" t="shared" si="0" ref="C3:I3">+C4+C5</f>
        <v>977242</v>
      </c>
      <c r="D3" s="327">
        <f t="shared" si="0"/>
        <v>2891</v>
      </c>
      <c r="E3" s="327">
        <f t="shared" si="0"/>
        <v>4125</v>
      </c>
      <c r="F3" s="327">
        <f t="shared" si="0"/>
        <v>11625</v>
      </c>
      <c r="G3" s="327">
        <f t="shared" si="0"/>
        <v>73461</v>
      </c>
      <c r="H3" s="327">
        <f t="shared" si="0"/>
        <v>877320</v>
      </c>
      <c r="I3" s="327">
        <f t="shared" si="0"/>
        <v>7644</v>
      </c>
      <c r="J3" s="327">
        <f>IF(SUM(J4,J5)=0,"-",SUM(J4,J5))</f>
        <v>176</v>
      </c>
      <c r="K3" s="327">
        <f>+K4+K5</f>
        <v>92102</v>
      </c>
    </row>
    <row r="4" spans="1:11" ht="15.75" customHeight="1">
      <c r="A4" s="490"/>
      <c r="B4" s="341" t="s">
        <v>45</v>
      </c>
      <c r="C4" s="342">
        <v>502012</v>
      </c>
      <c r="D4" s="331">
        <v>1424</v>
      </c>
      <c r="E4" s="331">
        <v>2168</v>
      </c>
      <c r="F4" s="331">
        <v>5695</v>
      </c>
      <c r="G4" s="331">
        <v>32406</v>
      </c>
      <c r="H4" s="331">
        <v>455147</v>
      </c>
      <c r="I4" s="331">
        <v>5080</v>
      </c>
      <c r="J4" s="331">
        <v>92</v>
      </c>
      <c r="K4" s="331">
        <f>SUM(D4:G4)</f>
        <v>41693</v>
      </c>
    </row>
    <row r="5" spans="1:11" ht="15.75" customHeight="1">
      <c r="A5" s="491"/>
      <c r="B5" s="343" t="s">
        <v>46</v>
      </c>
      <c r="C5" s="342">
        <v>475230</v>
      </c>
      <c r="D5" s="334">
        <v>1467</v>
      </c>
      <c r="E5" s="334">
        <v>1957</v>
      </c>
      <c r="F5" s="334">
        <v>5930</v>
      </c>
      <c r="G5" s="334">
        <v>41055</v>
      </c>
      <c r="H5" s="334">
        <v>422173</v>
      </c>
      <c r="I5" s="334">
        <v>2564</v>
      </c>
      <c r="J5" s="334">
        <v>84</v>
      </c>
      <c r="K5" s="331">
        <f>SUM(D5:G5)</f>
        <v>50409</v>
      </c>
    </row>
    <row r="6" spans="1:11" ht="15.75" customHeight="1">
      <c r="A6" s="492" t="s">
        <v>292</v>
      </c>
      <c r="B6" s="424" t="s">
        <v>2</v>
      </c>
      <c r="C6" s="105">
        <f aca="true" t="shared" si="1" ref="C6:I6">+C7+C8</f>
        <v>35129</v>
      </c>
      <c r="D6" s="105">
        <f t="shared" si="1"/>
        <v>112</v>
      </c>
      <c r="E6" s="105">
        <f t="shared" si="1"/>
        <v>143</v>
      </c>
      <c r="F6" s="105">
        <f t="shared" si="1"/>
        <v>433</v>
      </c>
      <c r="G6" s="105">
        <f t="shared" si="1"/>
        <v>2545</v>
      </c>
      <c r="H6" s="105">
        <f t="shared" si="1"/>
        <v>31630</v>
      </c>
      <c r="I6" s="105">
        <f t="shared" si="1"/>
        <v>263</v>
      </c>
      <c r="J6" s="105">
        <f>IF(SUM(J7,J8)=0,"-",SUM(J7,J8))</f>
        <v>3</v>
      </c>
      <c r="K6" s="105">
        <f>+K7+K8</f>
        <v>3233</v>
      </c>
    </row>
    <row r="7" spans="1:11" ht="15.75" customHeight="1">
      <c r="A7" s="493"/>
      <c r="B7" s="425" t="s">
        <v>45</v>
      </c>
      <c r="C7" s="321">
        <v>17890</v>
      </c>
      <c r="D7" s="321">
        <v>63</v>
      </c>
      <c r="E7" s="321">
        <v>72</v>
      </c>
      <c r="F7" s="321">
        <v>214</v>
      </c>
      <c r="G7" s="321">
        <v>1170</v>
      </c>
      <c r="H7" s="321">
        <v>16197</v>
      </c>
      <c r="I7" s="321">
        <v>174</v>
      </c>
      <c r="J7" s="321" t="s">
        <v>9</v>
      </c>
      <c r="K7" s="321">
        <v>1519</v>
      </c>
    </row>
    <row r="8" spans="1:11" ht="15.75" customHeight="1">
      <c r="A8" s="494"/>
      <c r="B8" s="426" t="s">
        <v>46</v>
      </c>
      <c r="C8" s="324">
        <v>17239</v>
      </c>
      <c r="D8" s="324">
        <v>49</v>
      </c>
      <c r="E8" s="324">
        <v>71</v>
      </c>
      <c r="F8" s="324">
        <v>219</v>
      </c>
      <c r="G8" s="324">
        <v>1375</v>
      </c>
      <c r="H8" s="324">
        <v>15433</v>
      </c>
      <c r="I8" s="324">
        <v>89</v>
      </c>
      <c r="J8" s="324">
        <v>3</v>
      </c>
      <c r="K8" s="324">
        <v>1714</v>
      </c>
    </row>
    <row r="9" spans="1:11" ht="15.75" customHeight="1">
      <c r="A9" s="495" t="s">
        <v>293</v>
      </c>
      <c r="B9" s="27" t="s">
        <v>2</v>
      </c>
      <c r="C9" s="28">
        <f>IF(SUM(C12,C15,C18,C21,C24,C27,C30,C33,C36,C39,C42,C45,C48,C51,C54,C57,C60,C63,C66)=0,"-",SUM(C12,C15,C18,C21,C24,C27,C30,C33,C36,C39,C42,C45,C48,C51,C54,C57,C60,C63,C66))</f>
        <v>2460</v>
      </c>
      <c r="D9" s="28">
        <f aca="true" t="shared" si="2" ref="D9:K9">IF(SUM(D12,D15,D18,D21,D24,D27,D30,D33,D36,D39,D42,D45,D48,D51,D54,D57,D60,D63,D66)=0,"-",SUM(D12,D15,D18,D21,D24,D27,D30,D33,D36,D39,D42,D45,D48,D51,D54,D57,D60,D63,D66))</f>
        <v>8</v>
      </c>
      <c r="E9" s="28">
        <f t="shared" si="2"/>
        <v>13</v>
      </c>
      <c r="F9" s="28">
        <f t="shared" si="2"/>
        <v>37</v>
      </c>
      <c r="G9" s="28">
        <f t="shared" si="2"/>
        <v>159</v>
      </c>
      <c r="H9" s="28">
        <f t="shared" si="2"/>
        <v>2220</v>
      </c>
      <c r="I9" s="28">
        <f t="shared" si="2"/>
        <v>22</v>
      </c>
      <c r="J9" s="28">
        <f t="shared" si="2"/>
        <v>1</v>
      </c>
      <c r="K9" s="28">
        <f t="shared" si="2"/>
        <v>217</v>
      </c>
    </row>
    <row r="10" spans="1:11" ht="15.75" customHeight="1">
      <c r="A10" s="496"/>
      <c r="B10" s="269" t="s">
        <v>45</v>
      </c>
      <c r="C10" s="270">
        <f aca="true" t="shared" si="3" ref="C10:K11">IF(SUM(C13,C16,C19,C22,C25,C28,C31,C34,C37,C40,C43,C46,C49,C52,C55,C58,C61,C64,C67)=0,"-",SUM(C13,C16,C19,C22,C25,C28,C31,C34,C37,C40,C43,C46,C49,C52,C55,C58,C61,C64,C67))</f>
        <v>1259</v>
      </c>
      <c r="D10" s="270">
        <f t="shared" si="3"/>
        <v>5</v>
      </c>
      <c r="E10" s="270">
        <f t="shared" si="3"/>
        <v>7</v>
      </c>
      <c r="F10" s="270">
        <f t="shared" si="3"/>
        <v>16</v>
      </c>
      <c r="G10" s="270">
        <f t="shared" si="3"/>
        <v>71</v>
      </c>
      <c r="H10" s="270">
        <f t="shared" si="3"/>
        <v>1148</v>
      </c>
      <c r="I10" s="270">
        <f t="shared" si="3"/>
        <v>11</v>
      </c>
      <c r="J10" s="270">
        <f t="shared" si="3"/>
        <v>1</v>
      </c>
      <c r="K10" s="270">
        <f t="shared" si="3"/>
        <v>99</v>
      </c>
    </row>
    <row r="11" spans="1:11" ht="15.75" customHeight="1">
      <c r="A11" s="497"/>
      <c r="B11" s="271" t="s">
        <v>46</v>
      </c>
      <c r="C11" s="272">
        <f t="shared" si="3"/>
        <v>1201</v>
      </c>
      <c r="D11" s="272">
        <f t="shared" si="3"/>
        <v>3</v>
      </c>
      <c r="E11" s="272">
        <f t="shared" si="3"/>
        <v>6</v>
      </c>
      <c r="F11" s="272">
        <f t="shared" si="3"/>
        <v>21</v>
      </c>
      <c r="G11" s="272">
        <f t="shared" si="3"/>
        <v>88</v>
      </c>
      <c r="H11" s="272">
        <f t="shared" si="3"/>
        <v>1072</v>
      </c>
      <c r="I11" s="272">
        <f t="shared" si="3"/>
        <v>11</v>
      </c>
      <c r="J11" s="272" t="str">
        <f t="shared" si="3"/>
        <v>-</v>
      </c>
      <c r="K11" s="272">
        <f t="shared" si="3"/>
        <v>118</v>
      </c>
    </row>
    <row r="12" spans="1:12" ht="15.75" customHeight="1">
      <c r="A12" s="498" t="s">
        <v>76</v>
      </c>
      <c r="B12" s="21" t="s">
        <v>2</v>
      </c>
      <c r="C12" s="450">
        <v>1314</v>
      </c>
      <c r="D12" s="447">
        <v>3</v>
      </c>
      <c r="E12" s="447">
        <v>7</v>
      </c>
      <c r="F12" s="447">
        <v>22</v>
      </c>
      <c r="G12" s="447">
        <v>96</v>
      </c>
      <c r="H12" s="447">
        <v>1176</v>
      </c>
      <c r="I12" s="447">
        <v>9</v>
      </c>
      <c r="J12" s="447">
        <v>1</v>
      </c>
      <c r="K12" s="447">
        <v>128</v>
      </c>
      <c r="L12" s="29"/>
    </row>
    <row r="13" spans="1:12" ht="15.75" customHeight="1">
      <c r="A13" s="499"/>
      <c r="B13" s="23" t="s">
        <v>45</v>
      </c>
      <c r="C13" s="451">
        <v>685</v>
      </c>
      <c r="D13" s="448">
        <v>1</v>
      </c>
      <c r="E13" s="448">
        <v>5</v>
      </c>
      <c r="F13" s="448">
        <v>9</v>
      </c>
      <c r="G13" s="448">
        <v>47</v>
      </c>
      <c r="H13" s="448">
        <v>618</v>
      </c>
      <c r="I13" s="448">
        <v>4</v>
      </c>
      <c r="J13" s="448">
        <v>1</v>
      </c>
      <c r="K13" s="448">
        <v>62</v>
      </c>
      <c r="L13" s="29"/>
    </row>
    <row r="14" spans="1:12" ht="15.75" customHeight="1">
      <c r="A14" s="500"/>
      <c r="B14" s="24" t="s">
        <v>46</v>
      </c>
      <c r="C14" s="452">
        <v>629</v>
      </c>
      <c r="D14" s="449">
        <v>2</v>
      </c>
      <c r="E14" s="449">
        <v>2</v>
      </c>
      <c r="F14" s="449">
        <v>13</v>
      </c>
      <c r="G14" s="449">
        <v>49</v>
      </c>
      <c r="H14" s="449">
        <v>558</v>
      </c>
      <c r="I14" s="449">
        <v>5</v>
      </c>
      <c r="J14" s="449">
        <v>0</v>
      </c>
      <c r="K14" s="449">
        <v>66</v>
      </c>
      <c r="L14" s="29"/>
    </row>
    <row r="15" spans="1:11" ht="15.75" customHeight="1">
      <c r="A15" s="501" t="s">
        <v>77</v>
      </c>
      <c r="B15" s="21" t="s">
        <v>2</v>
      </c>
      <c r="C15" s="447">
        <v>306</v>
      </c>
      <c r="D15" s="447">
        <v>1</v>
      </c>
      <c r="E15" s="447">
        <v>1</v>
      </c>
      <c r="F15" s="447">
        <v>5</v>
      </c>
      <c r="G15" s="447">
        <v>22</v>
      </c>
      <c r="H15" s="447">
        <v>272</v>
      </c>
      <c r="I15" s="447">
        <v>5</v>
      </c>
      <c r="J15" s="447">
        <v>0</v>
      </c>
      <c r="K15" s="447">
        <v>29</v>
      </c>
    </row>
    <row r="16" spans="1:11" ht="15.75" customHeight="1">
      <c r="A16" s="502"/>
      <c r="B16" s="23" t="s">
        <v>45</v>
      </c>
      <c r="C16" s="448">
        <v>156</v>
      </c>
      <c r="D16" s="448">
        <v>0</v>
      </c>
      <c r="E16" s="448">
        <v>1</v>
      </c>
      <c r="F16" s="448">
        <v>2</v>
      </c>
      <c r="G16" s="448">
        <v>7</v>
      </c>
      <c r="H16" s="448">
        <v>143</v>
      </c>
      <c r="I16" s="448">
        <v>3</v>
      </c>
      <c r="J16" s="448">
        <v>0</v>
      </c>
      <c r="K16" s="448">
        <v>10</v>
      </c>
    </row>
    <row r="17" spans="1:11" ht="15.75" customHeight="1">
      <c r="A17" s="503"/>
      <c r="B17" s="24" t="s">
        <v>46</v>
      </c>
      <c r="C17" s="449">
        <v>150</v>
      </c>
      <c r="D17" s="449">
        <v>1</v>
      </c>
      <c r="E17" s="449">
        <v>0</v>
      </c>
      <c r="F17" s="449">
        <v>3</v>
      </c>
      <c r="G17" s="449">
        <v>15</v>
      </c>
      <c r="H17" s="449">
        <v>129</v>
      </c>
      <c r="I17" s="449">
        <v>2</v>
      </c>
      <c r="J17" s="449">
        <v>0</v>
      </c>
      <c r="K17" s="449">
        <v>19</v>
      </c>
    </row>
    <row r="18" spans="1:11" ht="15.75" customHeight="1">
      <c r="A18" s="501" t="s">
        <v>78</v>
      </c>
      <c r="B18" s="21" t="s">
        <v>2</v>
      </c>
      <c r="C18" s="447">
        <v>36</v>
      </c>
      <c r="D18" s="447">
        <v>0</v>
      </c>
      <c r="E18" s="447">
        <v>0</v>
      </c>
      <c r="F18" s="447">
        <v>0</v>
      </c>
      <c r="G18" s="447">
        <v>0</v>
      </c>
      <c r="H18" s="447">
        <v>34</v>
      </c>
      <c r="I18" s="447">
        <v>2</v>
      </c>
      <c r="J18" s="447">
        <v>0</v>
      </c>
      <c r="K18" s="447">
        <v>0</v>
      </c>
    </row>
    <row r="19" spans="1:11" ht="15.75" customHeight="1">
      <c r="A19" s="502"/>
      <c r="B19" s="23" t="s">
        <v>45</v>
      </c>
      <c r="C19" s="448">
        <v>20</v>
      </c>
      <c r="D19" s="448">
        <v>0</v>
      </c>
      <c r="E19" s="448">
        <v>0</v>
      </c>
      <c r="F19" s="448">
        <v>0</v>
      </c>
      <c r="G19" s="448">
        <v>0</v>
      </c>
      <c r="H19" s="448">
        <v>19</v>
      </c>
      <c r="I19" s="448">
        <v>1</v>
      </c>
      <c r="J19" s="448">
        <v>0</v>
      </c>
      <c r="K19" s="448">
        <v>0</v>
      </c>
    </row>
    <row r="20" spans="1:11" ht="15.75" customHeight="1">
      <c r="A20" s="503"/>
      <c r="B20" s="24" t="s">
        <v>46</v>
      </c>
      <c r="C20" s="449">
        <v>16</v>
      </c>
      <c r="D20" s="449">
        <v>0</v>
      </c>
      <c r="E20" s="449">
        <v>0</v>
      </c>
      <c r="F20" s="449">
        <v>0</v>
      </c>
      <c r="G20" s="449">
        <v>0</v>
      </c>
      <c r="H20" s="449">
        <v>15</v>
      </c>
      <c r="I20" s="449">
        <v>1</v>
      </c>
      <c r="J20" s="449">
        <v>0</v>
      </c>
      <c r="K20" s="449">
        <v>0</v>
      </c>
    </row>
    <row r="21" spans="1:11" ht="15.75" customHeight="1">
      <c r="A21" s="501" t="s">
        <v>79</v>
      </c>
      <c r="B21" s="21" t="s">
        <v>2</v>
      </c>
      <c r="C21" s="447">
        <v>35</v>
      </c>
      <c r="D21" s="447">
        <v>0</v>
      </c>
      <c r="E21" s="447">
        <v>0</v>
      </c>
      <c r="F21" s="447">
        <v>0</v>
      </c>
      <c r="G21" s="447">
        <v>2</v>
      </c>
      <c r="H21" s="447">
        <v>33</v>
      </c>
      <c r="I21" s="447">
        <v>0</v>
      </c>
      <c r="J21" s="447">
        <v>0</v>
      </c>
      <c r="K21" s="447">
        <v>2</v>
      </c>
    </row>
    <row r="22" spans="1:11" ht="15.75" customHeight="1">
      <c r="A22" s="502"/>
      <c r="B22" s="23" t="s">
        <v>45</v>
      </c>
      <c r="C22" s="448">
        <v>21</v>
      </c>
      <c r="D22" s="448">
        <v>0</v>
      </c>
      <c r="E22" s="448">
        <v>0</v>
      </c>
      <c r="F22" s="448">
        <v>0</v>
      </c>
      <c r="G22" s="448">
        <v>0</v>
      </c>
      <c r="H22" s="448">
        <v>21</v>
      </c>
      <c r="I22" s="448">
        <v>0</v>
      </c>
      <c r="J22" s="448">
        <v>0</v>
      </c>
      <c r="K22" s="448">
        <v>0</v>
      </c>
    </row>
    <row r="23" spans="1:11" ht="15.75" customHeight="1">
      <c r="A23" s="503"/>
      <c r="B23" s="24" t="s">
        <v>46</v>
      </c>
      <c r="C23" s="449">
        <v>14</v>
      </c>
      <c r="D23" s="449">
        <v>0</v>
      </c>
      <c r="E23" s="449">
        <v>0</v>
      </c>
      <c r="F23" s="449">
        <v>0</v>
      </c>
      <c r="G23" s="449">
        <v>2</v>
      </c>
      <c r="H23" s="449">
        <v>12</v>
      </c>
      <c r="I23" s="449">
        <v>0</v>
      </c>
      <c r="J23" s="449">
        <v>0</v>
      </c>
      <c r="K23" s="449">
        <v>2</v>
      </c>
    </row>
    <row r="24" spans="1:11" ht="15.75" customHeight="1">
      <c r="A24" s="501" t="s">
        <v>80</v>
      </c>
      <c r="B24" s="21" t="s">
        <v>2</v>
      </c>
      <c r="C24" s="447">
        <v>49</v>
      </c>
      <c r="D24" s="447">
        <v>0</v>
      </c>
      <c r="E24" s="447">
        <v>0</v>
      </c>
      <c r="F24" s="447">
        <v>2</v>
      </c>
      <c r="G24" s="447">
        <v>1</v>
      </c>
      <c r="H24" s="447">
        <v>46</v>
      </c>
      <c r="I24" s="447">
        <v>0</v>
      </c>
      <c r="J24" s="447">
        <v>0</v>
      </c>
      <c r="K24" s="447">
        <v>3</v>
      </c>
    </row>
    <row r="25" spans="1:11" ht="15.75" customHeight="1">
      <c r="A25" s="502"/>
      <c r="B25" s="23" t="s">
        <v>45</v>
      </c>
      <c r="C25" s="448">
        <v>22</v>
      </c>
      <c r="D25" s="448">
        <v>0</v>
      </c>
      <c r="E25" s="448">
        <v>0</v>
      </c>
      <c r="F25" s="448">
        <v>2</v>
      </c>
      <c r="G25" s="448">
        <v>0</v>
      </c>
      <c r="H25" s="448">
        <v>20</v>
      </c>
      <c r="I25" s="448">
        <v>0</v>
      </c>
      <c r="J25" s="448">
        <v>0</v>
      </c>
      <c r="K25" s="448">
        <v>2</v>
      </c>
    </row>
    <row r="26" spans="1:11" ht="15.75" customHeight="1">
      <c r="A26" s="503"/>
      <c r="B26" s="24" t="s">
        <v>46</v>
      </c>
      <c r="C26" s="449">
        <v>27</v>
      </c>
      <c r="D26" s="449">
        <v>0</v>
      </c>
      <c r="E26" s="449">
        <v>0</v>
      </c>
      <c r="F26" s="449">
        <v>0</v>
      </c>
      <c r="G26" s="449">
        <v>1</v>
      </c>
      <c r="H26" s="449">
        <v>26</v>
      </c>
      <c r="I26" s="449">
        <v>0</v>
      </c>
      <c r="J26" s="449">
        <v>0</v>
      </c>
      <c r="K26" s="449">
        <v>1</v>
      </c>
    </row>
    <row r="27" spans="1:11" ht="15.75" customHeight="1">
      <c r="A27" s="501" t="s">
        <v>81</v>
      </c>
      <c r="B27" s="21" t="s">
        <v>2</v>
      </c>
      <c r="C27" s="447">
        <v>40</v>
      </c>
      <c r="D27" s="447">
        <v>0</v>
      </c>
      <c r="E27" s="447">
        <v>0</v>
      </c>
      <c r="F27" s="447">
        <v>0</v>
      </c>
      <c r="G27" s="447">
        <v>2</v>
      </c>
      <c r="H27" s="447">
        <v>38</v>
      </c>
      <c r="I27" s="447">
        <v>0</v>
      </c>
      <c r="J27" s="447">
        <v>0</v>
      </c>
      <c r="K27" s="447">
        <v>2</v>
      </c>
    </row>
    <row r="28" spans="1:11" ht="15.75" customHeight="1">
      <c r="A28" s="502"/>
      <c r="B28" s="23" t="s">
        <v>45</v>
      </c>
      <c r="C28" s="448">
        <v>16</v>
      </c>
      <c r="D28" s="448">
        <v>0</v>
      </c>
      <c r="E28" s="448">
        <v>0</v>
      </c>
      <c r="F28" s="448">
        <v>0</v>
      </c>
      <c r="G28" s="448">
        <v>1</v>
      </c>
      <c r="H28" s="448">
        <v>15</v>
      </c>
      <c r="I28" s="448">
        <v>0</v>
      </c>
      <c r="J28" s="448">
        <v>0</v>
      </c>
      <c r="K28" s="448">
        <v>1</v>
      </c>
    </row>
    <row r="29" spans="1:11" ht="15.75" customHeight="1">
      <c r="A29" s="503"/>
      <c r="B29" s="24" t="s">
        <v>46</v>
      </c>
      <c r="C29" s="449">
        <v>24</v>
      </c>
      <c r="D29" s="449">
        <v>0</v>
      </c>
      <c r="E29" s="449">
        <v>0</v>
      </c>
      <c r="F29" s="449">
        <v>0</v>
      </c>
      <c r="G29" s="449">
        <v>1</v>
      </c>
      <c r="H29" s="449">
        <v>23</v>
      </c>
      <c r="I29" s="449">
        <v>0</v>
      </c>
      <c r="J29" s="449">
        <v>0</v>
      </c>
      <c r="K29" s="449">
        <v>1</v>
      </c>
    </row>
    <row r="30" spans="1:11" ht="15.75" customHeight="1">
      <c r="A30" s="501" t="s">
        <v>82</v>
      </c>
      <c r="B30" s="21" t="s">
        <v>2</v>
      </c>
      <c r="C30" s="447">
        <v>51</v>
      </c>
      <c r="D30" s="447">
        <v>1</v>
      </c>
      <c r="E30" s="447">
        <v>0</v>
      </c>
      <c r="F30" s="447">
        <v>0</v>
      </c>
      <c r="G30" s="447">
        <v>0</v>
      </c>
      <c r="H30" s="447">
        <v>49</v>
      </c>
      <c r="I30" s="447">
        <v>1</v>
      </c>
      <c r="J30" s="447">
        <v>0</v>
      </c>
      <c r="K30" s="447">
        <v>1</v>
      </c>
    </row>
    <row r="31" spans="1:11" ht="15.75" customHeight="1">
      <c r="A31" s="502"/>
      <c r="B31" s="23" t="s">
        <v>45</v>
      </c>
      <c r="C31" s="448">
        <v>24</v>
      </c>
      <c r="D31" s="448">
        <v>1</v>
      </c>
      <c r="E31" s="448">
        <v>0</v>
      </c>
      <c r="F31" s="448">
        <v>0</v>
      </c>
      <c r="G31" s="448">
        <v>0</v>
      </c>
      <c r="H31" s="448">
        <v>22</v>
      </c>
      <c r="I31" s="448">
        <v>1</v>
      </c>
      <c r="J31" s="448">
        <v>0</v>
      </c>
      <c r="K31" s="448">
        <v>1</v>
      </c>
    </row>
    <row r="32" spans="1:11" ht="15.75" customHeight="1">
      <c r="A32" s="503"/>
      <c r="B32" s="24" t="s">
        <v>46</v>
      </c>
      <c r="C32" s="449">
        <v>27</v>
      </c>
      <c r="D32" s="449">
        <v>0</v>
      </c>
      <c r="E32" s="449">
        <v>0</v>
      </c>
      <c r="F32" s="449">
        <v>0</v>
      </c>
      <c r="G32" s="449">
        <v>0</v>
      </c>
      <c r="H32" s="449">
        <v>27</v>
      </c>
      <c r="I32" s="449">
        <v>0</v>
      </c>
      <c r="J32" s="449">
        <v>0</v>
      </c>
      <c r="K32" s="449">
        <v>0</v>
      </c>
    </row>
    <row r="33" spans="1:11" ht="15.75" customHeight="1">
      <c r="A33" s="501" t="s">
        <v>83</v>
      </c>
      <c r="B33" s="21" t="s">
        <v>2</v>
      </c>
      <c r="C33" s="447">
        <v>123</v>
      </c>
      <c r="D33" s="447">
        <v>1</v>
      </c>
      <c r="E33" s="447">
        <v>1</v>
      </c>
      <c r="F33" s="447">
        <v>2</v>
      </c>
      <c r="G33" s="447">
        <v>7</v>
      </c>
      <c r="H33" s="447">
        <v>111</v>
      </c>
      <c r="I33" s="447">
        <v>1</v>
      </c>
      <c r="J33" s="447">
        <v>0</v>
      </c>
      <c r="K33" s="447">
        <v>11</v>
      </c>
    </row>
    <row r="34" spans="1:11" ht="15.75" customHeight="1">
      <c r="A34" s="502"/>
      <c r="B34" s="23" t="s">
        <v>45</v>
      </c>
      <c r="C34" s="448">
        <v>57</v>
      </c>
      <c r="D34" s="448">
        <v>1</v>
      </c>
      <c r="E34" s="448">
        <v>0</v>
      </c>
      <c r="F34" s="448">
        <v>1</v>
      </c>
      <c r="G34" s="448">
        <v>2</v>
      </c>
      <c r="H34" s="448">
        <v>53</v>
      </c>
      <c r="I34" s="448">
        <v>0</v>
      </c>
      <c r="J34" s="448">
        <v>0</v>
      </c>
      <c r="K34" s="448">
        <v>4</v>
      </c>
    </row>
    <row r="35" spans="1:11" ht="15.75" customHeight="1">
      <c r="A35" s="503"/>
      <c r="B35" s="24" t="s">
        <v>46</v>
      </c>
      <c r="C35" s="449">
        <v>66</v>
      </c>
      <c r="D35" s="449">
        <v>0</v>
      </c>
      <c r="E35" s="449">
        <v>1</v>
      </c>
      <c r="F35" s="449">
        <v>1</v>
      </c>
      <c r="G35" s="449">
        <v>5</v>
      </c>
      <c r="H35" s="449">
        <v>58</v>
      </c>
      <c r="I35" s="449">
        <v>1</v>
      </c>
      <c r="J35" s="449">
        <v>0</v>
      </c>
      <c r="K35" s="449">
        <v>7</v>
      </c>
    </row>
    <row r="36" spans="1:11" ht="15.75" customHeight="1">
      <c r="A36" s="501" t="s">
        <v>84</v>
      </c>
      <c r="B36" s="21" t="s">
        <v>2</v>
      </c>
      <c r="C36" s="447">
        <v>24</v>
      </c>
      <c r="D36" s="447">
        <v>0</v>
      </c>
      <c r="E36" s="447">
        <v>2</v>
      </c>
      <c r="F36" s="447">
        <v>0</v>
      </c>
      <c r="G36" s="447">
        <v>3</v>
      </c>
      <c r="H36" s="447">
        <v>19</v>
      </c>
      <c r="I36" s="447">
        <v>0</v>
      </c>
      <c r="J36" s="447">
        <v>0</v>
      </c>
      <c r="K36" s="447">
        <v>5</v>
      </c>
    </row>
    <row r="37" spans="1:11" ht="15.75" customHeight="1">
      <c r="A37" s="502"/>
      <c r="B37" s="23" t="s">
        <v>45</v>
      </c>
      <c r="C37" s="448">
        <v>11</v>
      </c>
      <c r="D37" s="448">
        <v>0</v>
      </c>
      <c r="E37" s="448">
        <v>0</v>
      </c>
      <c r="F37" s="448">
        <v>0</v>
      </c>
      <c r="G37" s="448">
        <v>0</v>
      </c>
      <c r="H37" s="448">
        <v>11</v>
      </c>
      <c r="I37" s="448">
        <v>0</v>
      </c>
      <c r="J37" s="448">
        <v>0</v>
      </c>
      <c r="K37" s="448">
        <v>0</v>
      </c>
    </row>
    <row r="38" spans="1:11" ht="15.75" customHeight="1">
      <c r="A38" s="503"/>
      <c r="B38" s="24" t="s">
        <v>46</v>
      </c>
      <c r="C38" s="449">
        <v>13</v>
      </c>
      <c r="D38" s="449">
        <v>0</v>
      </c>
      <c r="E38" s="449">
        <v>2</v>
      </c>
      <c r="F38" s="449">
        <v>0</v>
      </c>
      <c r="G38" s="449">
        <v>3</v>
      </c>
      <c r="H38" s="449">
        <v>8</v>
      </c>
      <c r="I38" s="449">
        <v>0</v>
      </c>
      <c r="J38" s="449">
        <v>0</v>
      </c>
      <c r="K38" s="449">
        <v>5</v>
      </c>
    </row>
    <row r="39" spans="1:11" ht="15.75" customHeight="1">
      <c r="A39" s="501" t="s">
        <v>85</v>
      </c>
      <c r="B39" s="21" t="s">
        <v>2</v>
      </c>
      <c r="C39" s="447">
        <v>30</v>
      </c>
      <c r="D39" s="447">
        <v>0</v>
      </c>
      <c r="E39" s="447">
        <v>0</v>
      </c>
      <c r="F39" s="447">
        <v>0</v>
      </c>
      <c r="G39" s="447">
        <v>0</v>
      </c>
      <c r="H39" s="447">
        <v>30</v>
      </c>
      <c r="I39" s="447">
        <v>0</v>
      </c>
      <c r="J39" s="447">
        <v>0</v>
      </c>
      <c r="K39" s="447">
        <v>0</v>
      </c>
    </row>
    <row r="40" spans="1:11" ht="15.75" customHeight="1">
      <c r="A40" s="502"/>
      <c r="B40" s="23" t="s">
        <v>45</v>
      </c>
      <c r="C40" s="448">
        <v>19</v>
      </c>
      <c r="D40" s="448">
        <v>0</v>
      </c>
      <c r="E40" s="448">
        <v>0</v>
      </c>
      <c r="F40" s="448">
        <v>0</v>
      </c>
      <c r="G40" s="448">
        <v>0</v>
      </c>
      <c r="H40" s="448">
        <v>19</v>
      </c>
      <c r="I40" s="448">
        <v>0</v>
      </c>
      <c r="J40" s="448">
        <v>0</v>
      </c>
      <c r="K40" s="448">
        <v>0</v>
      </c>
    </row>
    <row r="41" spans="1:11" ht="15.75" customHeight="1">
      <c r="A41" s="503"/>
      <c r="B41" s="24" t="s">
        <v>46</v>
      </c>
      <c r="C41" s="449">
        <v>11</v>
      </c>
      <c r="D41" s="449">
        <v>0</v>
      </c>
      <c r="E41" s="449">
        <v>0</v>
      </c>
      <c r="F41" s="449">
        <v>0</v>
      </c>
      <c r="G41" s="449">
        <v>0</v>
      </c>
      <c r="H41" s="449">
        <v>11</v>
      </c>
      <c r="I41" s="449">
        <v>0</v>
      </c>
      <c r="J41" s="449">
        <v>0</v>
      </c>
      <c r="K41" s="449">
        <v>0</v>
      </c>
    </row>
    <row r="42" spans="1:11" ht="15.75" customHeight="1">
      <c r="A42" s="501" t="s">
        <v>86</v>
      </c>
      <c r="B42" s="21" t="s">
        <v>2</v>
      </c>
      <c r="C42" s="447">
        <v>52</v>
      </c>
      <c r="D42" s="447">
        <v>0</v>
      </c>
      <c r="E42" s="447">
        <v>0</v>
      </c>
      <c r="F42" s="447">
        <v>0</v>
      </c>
      <c r="G42" s="447">
        <v>3</v>
      </c>
      <c r="H42" s="447">
        <v>48</v>
      </c>
      <c r="I42" s="447">
        <v>1</v>
      </c>
      <c r="J42" s="447">
        <v>0</v>
      </c>
      <c r="K42" s="447">
        <v>3</v>
      </c>
    </row>
    <row r="43" spans="1:11" ht="15.75" customHeight="1">
      <c r="A43" s="502"/>
      <c r="B43" s="23" t="s">
        <v>45</v>
      </c>
      <c r="C43" s="448">
        <v>26</v>
      </c>
      <c r="D43" s="448">
        <v>0</v>
      </c>
      <c r="E43" s="448">
        <v>0</v>
      </c>
      <c r="F43" s="448">
        <v>0</v>
      </c>
      <c r="G43" s="448">
        <v>2</v>
      </c>
      <c r="H43" s="448">
        <v>24</v>
      </c>
      <c r="I43" s="448">
        <v>0</v>
      </c>
      <c r="J43" s="448">
        <v>0</v>
      </c>
      <c r="K43" s="448">
        <v>2</v>
      </c>
    </row>
    <row r="44" spans="1:11" ht="15.75" customHeight="1">
      <c r="A44" s="503"/>
      <c r="B44" s="24" t="s">
        <v>46</v>
      </c>
      <c r="C44" s="449">
        <v>26</v>
      </c>
      <c r="D44" s="449">
        <v>0</v>
      </c>
      <c r="E44" s="449">
        <v>0</v>
      </c>
      <c r="F44" s="449">
        <v>0</v>
      </c>
      <c r="G44" s="449">
        <v>1</v>
      </c>
      <c r="H44" s="449">
        <v>24</v>
      </c>
      <c r="I44" s="449">
        <v>1</v>
      </c>
      <c r="J44" s="449">
        <v>0</v>
      </c>
      <c r="K44" s="449">
        <v>1</v>
      </c>
    </row>
    <row r="45" spans="1:11" ht="15.75" customHeight="1">
      <c r="A45" s="501" t="s">
        <v>87</v>
      </c>
      <c r="B45" s="21" t="s">
        <v>2</v>
      </c>
      <c r="C45" s="447">
        <v>51</v>
      </c>
      <c r="D45" s="447">
        <v>0</v>
      </c>
      <c r="E45" s="447">
        <v>0</v>
      </c>
      <c r="F45" s="447">
        <v>1</v>
      </c>
      <c r="G45" s="447">
        <v>4</v>
      </c>
      <c r="H45" s="447">
        <v>45</v>
      </c>
      <c r="I45" s="447">
        <v>1</v>
      </c>
      <c r="J45" s="447">
        <v>0</v>
      </c>
      <c r="K45" s="447">
        <v>5</v>
      </c>
    </row>
    <row r="46" spans="1:11" ht="15.75" customHeight="1">
      <c r="A46" s="502"/>
      <c r="B46" s="23" t="s">
        <v>45</v>
      </c>
      <c r="C46" s="448">
        <v>23</v>
      </c>
      <c r="D46" s="448">
        <v>0</v>
      </c>
      <c r="E46" s="448">
        <v>0</v>
      </c>
      <c r="F46" s="448">
        <v>0</v>
      </c>
      <c r="G46" s="448">
        <v>2</v>
      </c>
      <c r="H46" s="448">
        <v>21</v>
      </c>
      <c r="I46" s="448">
        <v>0</v>
      </c>
      <c r="J46" s="448">
        <v>0</v>
      </c>
      <c r="K46" s="448">
        <v>2</v>
      </c>
    </row>
    <row r="47" spans="1:11" ht="15.75" customHeight="1">
      <c r="A47" s="503"/>
      <c r="B47" s="24" t="s">
        <v>46</v>
      </c>
      <c r="C47" s="449">
        <v>28</v>
      </c>
      <c r="D47" s="449">
        <v>0</v>
      </c>
      <c r="E47" s="449">
        <v>0</v>
      </c>
      <c r="F47" s="449">
        <v>1</v>
      </c>
      <c r="G47" s="449">
        <v>2</v>
      </c>
      <c r="H47" s="449">
        <v>24</v>
      </c>
      <c r="I47" s="449">
        <v>1</v>
      </c>
      <c r="J47" s="449">
        <v>0</v>
      </c>
      <c r="K47" s="449">
        <v>3</v>
      </c>
    </row>
    <row r="48" spans="1:11" ht="15.75" customHeight="1">
      <c r="A48" s="501" t="s">
        <v>88</v>
      </c>
      <c r="B48" s="21" t="s">
        <v>2</v>
      </c>
      <c r="C48" s="447">
        <v>158</v>
      </c>
      <c r="D48" s="447">
        <v>0</v>
      </c>
      <c r="E48" s="447">
        <v>1</v>
      </c>
      <c r="F48" s="447">
        <v>1</v>
      </c>
      <c r="G48" s="447">
        <v>9</v>
      </c>
      <c r="H48" s="447">
        <v>146</v>
      </c>
      <c r="I48" s="447">
        <v>1</v>
      </c>
      <c r="J48" s="447">
        <v>0</v>
      </c>
      <c r="K48" s="447">
        <v>11</v>
      </c>
    </row>
    <row r="49" spans="1:11" ht="15.75" customHeight="1">
      <c r="A49" s="502"/>
      <c r="B49" s="23" t="s">
        <v>45</v>
      </c>
      <c r="C49" s="448">
        <v>84</v>
      </c>
      <c r="D49" s="448">
        <v>0</v>
      </c>
      <c r="E49" s="448">
        <v>0</v>
      </c>
      <c r="F49" s="448">
        <v>0</v>
      </c>
      <c r="G49" s="448">
        <v>4</v>
      </c>
      <c r="H49" s="448">
        <v>79</v>
      </c>
      <c r="I49" s="448">
        <v>1</v>
      </c>
      <c r="J49" s="448">
        <v>0</v>
      </c>
      <c r="K49" s="448">
        <v>4</v>
      </c>
    </row>
    <row r="50" spans="1:11" ht="15.75" customHeight="1">
      <c r="A50" s="503"/>
      <c r="B50" s="24" t="s">
        <v>46</v>
      </c>
      <c r="C50" s="449">
        <v>74</v>
      </c>
      <c r="D50" s="449">
        <v>0</v>
      </c>
      <c r="E50" s="449">
        <v>1</v>
      </c>
      <c r="F50" s="449">
        <v>1</v>
      </c>
      <c r="G50" s="449">
        <v>5</v>
      </c>
      <c r="H50" s="449">
        <v>67</v>
      </c>
      <c r="I50" s="449">
        <v>0</v>
      </c>
      <c r="J50" s="449">
        <v>0</v>
      </c>
      <c r="K50" s="449">
        <v>7</v>
      </c>
    </row>
    <row r="51" spans="1:11" ht="15.75" customHeight="1">
      <c r="A51" s="501" t="s">
        <v>89</v>
      </c>
      <c r="B51" s="21" t="s">
        <v>2</v>
      </c>
      <c r="C51" s="447">
        <v>33</v>
      </c>
      <c r="D51" s="447">
        <v>0</v>
      </c>
      <c r="E51" s="447">
        <v>0</v>
      </c>
      <c r="F51" s="447">
        <v>0</v>
      </c>
      <c r="G51" s="447">
        <v>0</v>
      </c>
      <c r="H51" s="447">
        <v>33</v>
      </c>
      <c r="I51" s="447">
        <v>0</v>
      </c>
      <c r="J51" s="447">
        <v>0</v>
      </c>
      <c r="K51" s="447">
        <v>0</v>
      </c>
    </row>
    <row r="52" spans="1:11" ht="15.75" customHeight="1">
      <c r="A52" s="502"/>
      <c r="B52" s="23" t="s">
        <v>45</v>
      </c>
      <c r="C52" s="448">
        <v>13</v>
      </c>
      <c r="D52" s="448">
        <v>0</v>
      </c>
      <c r="E52" s="448">
        <v>0</v>
      </c>
      <c r="F52" s="448">
        <v>0</v>
      </c>
      <c r="G52" s="448">
        <v>0</v>
      </c>
      <c r="H52" s="448">
        <v>13</v>
      </c>
      <c r="I52" s="448">
        <v>0</v>
      </c>
      <c r="J52" s="448">
        <v>0</v>
      </c>
      <c r="K52" s="448">
        <v>0</v>
      </c>
    </row>
    <row r="53" spans="1:11" ht="15.75" customHeight="1">
      <c r="A53" s="503"/>
      <c r="B53" s="24" t="s">
        <v>46</v>
      </c>
      <c r="C53" s="449">
        <v>20</v>
      </c>
      <c r="D53" s="449">
        <v>0</v>
      </c>
      <c r="E53" s="449">
        <v>0</v>
      </c>
      <c r="F53" s="449">
        <v>0</v>
      </c>
      <c r="G53" s="449">
        <v>0</v>
      </c>
      <c r="H53" s="449">
        <v>20</v>
      </c>
      <c r="I53" s="449">
        <v>0</v>
      </c>
      <c r="J53" s="449">
        <v>0</v>
      </c>
      <c r="K53" s="449">
        <v>0</v>
      </c>
    </row>
    <row r="54" spans="1:11" ht="15.75" customHeight="1">
      <c r="A54" s="501" t="s">
        <v>90</v>
      </c>
      <c r="B54" s="21" t="s">
        <v>2</v>
      </c>
      <c r="C54" s="447">
        <v>19</v>
      </c>
      <c r="D54" s="447">
        <v>1</v>
      </c>
      <c r="E54" s="447">
        <v>0</v>
      </c>
      <c r="F54" s="447">
        <v>1</v>
      </c>
      <c r="G54" s="447">
        <v>2</v>
      </c>
      <c r="H54" s="447">
        <v>15</v>
      </c>
      <c r="I54" s="447">
        <v>0</v>
      </c>
      <c r="J54" s="447">
        <v>0</v>
      </c>
      <c r="K54" s="447">
        <v>4</v>
      </c>
    </row>
    <row r="55" spans="1:11" ht="15.75" customHeight="1">
      <c r="A55" s="502"/>
      <c r="B55" s="23" t="s">
        <v>45</v>
      </c>
      <c r="C55" s="448">
        <v>11</v>
      </c>
      <c r="D55" s="448">
        <v>1</v>
      </c>
      <c r="E55" s="448">
        <v>0</v>
      </c>
      <c r="F55" s="448">
        <v>0</v>
      </c>
      <c r="G55" s="448">
        <v>1</v>
      </c>
      <c r="H55" s="448">
        <v>9</v>
      </c>
      <c r="I55" s="448">
        <v>0</v>
      </c>
      <c r="J55" s="448">
        <v>0</v>
      </c>
      <c r="K55" s="448">
        <v>2</v>
      </c>
    </row>
    <row r="56" spans="1:11" ht="15.75" customHeight="1">
      <c r="A56" s="503"/>
      <c r="B56" s="24" t="s">
        <v>46</v>
      </c>
      <c r="C56" s="449">
        <v>8</v>
      </c>
      <c r="D56" s="449">
        <v>0</v>
      </c>
      <c r="E56" s="449">
        <v>0</v>
      </c>
      <c r="F56" s="449">
        <v>1</v>
      </c>
      <c r="G56" s="449">
        <v>1</v>
      </c>
      <c r="H56" s="449">
        <v>6</v>
      </c>
      <c r="I56" s="449">
        <v>0</v>
      </c>
      <c r="J56" s="449">
        <v>0</v>
      </c>
      <c r="K56" s="449">
        <v>2</v>
      </c>
    </row>
    <row r="57" spans="1:11" ht="15.75" customHeight="1">
      <c r="A57" s="501" t="s">
        <v>91</v>
      </c>
      <c r="B57" s="21" t="s">
        <v>2</v>
      </c>
      <c r="C57" s="447">
        <v>52</v>
      </c>
      <c r="D57" s="447">
        <v>0</v>
      </c>
      <c r="E57" s="447">
        <v>0</v>
      </c>
      <c r="F57" s="447">
        <v>2</v>
      </c>
      <c r="G57" s="447">
        <v>2</v>
      </c>
      <c r="H57" s="447">
        <v>48</v>
      </c>
      <c r="I57" s="447">
        <v>0</v>
      </c>
      <c r="J57" s="447">
        <v>0</v>
      </c>
      <c r="K57" s="447">
        <v>4</v>
      </c>
    </row>
    <row r="58" spans="1:11" ht="15.75" customHeight="1">
      <c r="A58" s="502"/>
      <c r="B58" s="23" t="s">
        <v>45</v>
      </c>
      <c r="C58" s="448">
        <v>24</v>
      </c>
      <c r="D58" s="448">
        <v>0</v>
      </c>
      <c r="E58" s="448">
        <v>0</v>
      </c>
      <c r="F58" s="448">
        <v>2</v>
      </c>
      <c r="G58" s="448">
        <v>1</v>
      </c>
      <c r="H58" s="448">
        <v>21</v>
      </c>
      <c r="I58" s="448">
        <v>0</v>
      </c>
      <c r="J58" s="448">
        <v>0</v>
      </c>
      <c r="K58" s="448">
        <v>3</v>
      </c>
    </row>
    <row r="59" spans="1:11" ht="15.75" customHeight="1">
      <c r="A59" s="503"/>
      <c r="B59" s="24" t="s">
        <v>46</v>
      </c>
      <c r="C59" s="449">
        <v>28</v>
      </c>
      <c r="D59" s="449">
        <v>0</v>
      </c>
      <c r="E59" s="449">
        <v>0</v>
      </c>
      <c r="F59" s="449">
        <v>0</v>
      </c>
      <c r="G59" s="449">
        <v>1</v>
      </c>
      <c r="H59" s="449">
        <v>27</v>
      </c>
      <c r="I59" s="449">
        <v>0</v>
      </c>
      <c r="J59" s="449">
        <v>0</v>
      </c>
      <c r="K59" s="449">
        <v>1</v>
      </c>
    </row>
    <row r="60" spans="1:11" ht="15.75" customHeight="1">
      <c r="A60" s="501" t="s">
        <v>92</v>
      </c>
      <c r="B60" s="21" t="s">
        <v>2</v>
      </c>
      <c r="C60" s="447">
        <v>51</v>
      </c>
      <c r="D60" s="447">
        <v>1</v>
      </c>
      <c r="E60" s="447">
        <v>1</v>
      </c>
      <c r="F60" s="447">
        <v>1</v>
      </c>
      <c r="G60" s="447">
        <v>4</v>
      </c>
      <c r="H60" s="447">
        <v>43</v>
      </c>
      <c r="I60" s="447">
        <v>1</v>
      </c>
      <c r="J60" s="447">
        <v>0</v>
      </c>
      <c r="K60" s="447">
        <v>7</v>
      </c>
    </row>
    <row r="61" spans="1:11" ht="15.75" customHeight="1">
      <c r="A61" s="502"/>
      <c r="B61" s="23" t="s">
        <v>45</v>
      </c>
      <c r="C61" s="448">
        <v>22</v>
      </c>
      <c r="D61" s="448">
        <v>1</v>
      </c>
      <c r="E61" s="448">
        <v>1</v>
      </c>
      <c r="F61" s="448">
        <v>0</v>
      </c>
      <c r="G61" s="448">
        <v>2</v>
      </c>
      <c r="H61" s="448">
        <v>17</v>
      </c>
      <c r="I61" s="448">
        <v>1</v>
      </c>
      <c r="J61" s="448">
        <v>0</v>
      </c>
      <c r="K61" s="448">
        <v>4</v>
      </c>
    </row>
    <row r="62" spans="1:11" ht="15.75" customHeight="1">
      <c r="A62" s="503"/>
      <c r="B62" s="24" t="s">
        <v>46</v>
      </c>
      <c r="C62" s="449">
        <v>29</v>
      </c>
      <c r="D62" s="449">
        <v>0</v>
      </c>
      <c r="E62" s="449">
        <v>0</v>
      </c>
      <c r="F62" s="449">
        <v>1</v>
      </c>
      <c r="G62" s="449">
        <v>2</v>
      </c>
      <c r="H62" s="449">
        <v>26</v>
      </c>
      <c r="I62" s="449">
        <v>0</v>
      </c>
      <c r="J62" s="449">
        <v>0</v>
      </c>
      <c r="K62" s="449">
        <v>3</v>
      </c>
    </row>
    <row r="63" spans="1:11" ht="15.75" customHeight="1">
      <c r="A63" s="501" t="s">
        <v>93</v>
      </c>
      <c r="B63" s="21" t="s">
        <v>2</v>
      </c>
      <c r="C63" s="447">
        <v>13</v>
      </c>
      <c r="D63" s="447">
        <v>0</v>
      </c>
      <c r="E63" s="447">
        <v>0</v>
      </c>
      <c r="F63" s="447">
        <v>0</v>
      </c>
      <c r="G63" s="447">
        <v>0</v>
      </c>
      <c r="H63" s="447">
        <v>13</v>
      </c>
      <c r="I63" s="447">
        <v>0</v>
      </c>
      <c r="J63" s="447">
        <v>0</v>
      </c>
      <c r="K63" s="447">
        <v>0</v>
      </c>
    </row>
    <row r="64" spans="1:11" ht="15.75" customHeight="1">
      <c r="A64" s="502"/>
      <c r="B64" s="23" t="s">
        <v>45</v>
      </c>
      <c r="C64" s="448">
        <v>9</v>
      </c>
      <c r="D64" s="448">
        <v>0</v>
      </c>
      <c r="E64" s="448">
        <v>0</v>
      </c>
      <c r="F64" s="448">
        <v>0</v>
      </c>
      <c r="G64" s="448">
        <v>0</v>
      </c>
      <c r="H64" s="448">
        <v>9</v>
      </c>
      <c r="I64" s="448">
        <v>0</v>
      </c>
      <c r="J64" s="448">
        <v>0</v>
      </c>
      <c r="K64" s="448">
        <v>0</v>
      </c>
    </row>
    <row r="65" spans="1:11" ht="15.75" customHeight="1">
      <c r="A65" s="503"/>
      <c r="B65" s="24" t="s">
        <v>46</v>
      </c>
      <c r="C65" s="449">
        <v>4</v>
      </c>
      <c r="D65" s="449">
        <v>0</v>
      </c>
      <c r="E65" s="449">
        <v>0</v>
      </c>
      <c r="F65" s="449">
        <v>0</v>
      </c>
      <c r="G65" s="449">
        <v>0</v>
      </c>
      <c r="H65" s="449">
        <v>4</v>
      </c>
      <c r="I65" s="449">
        <v>0</v>
      </c>
      <c r="J65" s="449">
        <v>0</v>
      </c>
      <c r="K65" s="449">
        <v>0</v>
      </c>
    </row>
    <row r="66" spans="1:11" ht="15.75" customHeight="1">
      <c r="A66" s="501" t="s">
        <v>94</v>
      </c>
      <c r="B66" s="21" t="s">
        <v>2</v>
      </c>
      <c r="C66" s="447">
        <v>23</v>
      </c>
      <c r="D66" s="447">
        <v>0</v>
      </c>
      <c r="E66" s="447">
        <v>0</v>
      </c>
      <c r="F66" s="447">
        <v>0</v>
      </c>
      <c r="G66" s="447">
        <v>2</v>
      </c>
      <c r="H66" s="447">
        <v>21</v>
      </c>
      <c r="I66" s="447">
        <v>0</v>
      </c>
      <c r="J66" s="447">
        <v>0</v>
      </c>
      <c r="K66" s="447">
        <v>2</v>
      </c>
    </row>
    <row r="67" spans="1:11" ht="15.75" customHeight="1">
      <c r="A67" s="502"/>
      <c r="B67" s="23" t="s">
        <v>45</v>
      </c>
      <c r="C67" s="448">
        <v>16</v>
      </c>
      <c r="D67" s="448">
        <v>0</v>
      </c>
      <c r="E67" s="448">
        <v>0</v>
      </c>
      <c r="F67" s="448">
        <v>0</v>
      </c>
      <c r="G67" s="448">
        <v>2</v>
      </c>
      <c r="H67" s="448">
        <v>14</v>
      </c>
      <c r="I67" s="448">
        <v>0</v>
      </c>
      <c r="J67" s="448">
        <v>0</v>
      </c>
      <c r="K67" s="448">
        <v>2</v>
      </c>
    </row>
    <row r="68" spans="1:11" ht="15.75" customHeight="1">
      <c r="A68" s="503"/>
      <c r="B68" s="24" t="s">
        <v>46</v>
      </c>
      <c r="C68" s="449">
        <v>7</v>
      </c>
      <c r="D68" s="449">
        <v>0</v>
      </c>
      <c r="E68" s="449">
        <v>0</v>
      </c>
      <c r="F68" s="449">
        <v>0</v>
      </c>
      <c r="G68" s="449">
        <v>0</v>
      </c>
      <c r="H68" s="449">
        <v>7</v>
      </c>
      <c r="I68" s="449">
        <v>0</v>
      </c>
      <c r="J68" s="449">
        <v>0</v>
      </c>
      <c r="K68" s="449">
        <v>0</v>
      </c>
    </row>
    <row r="69" ht="12.75">
      <c r="A69" s="25" t="s">
        <v>95</v>
      </c>
    </row>
    <row r="70" ht="12.75">
      <c r="A70" s="25" t="s">
        <v>96</v>
      </c>
    </row>
  </sheetData>
  <sheetProtection/>
  <mergeCells count="23">
    <mergeCell ref="A54:A56"/>
    <mergeCell ref="A57:A59"/>
    <mergeCell ref="A60:A62"/>
    <mergeCell ref="A63:A65"/>
    <mergeCell ref="A66:A68"/>
    <mergeCell ref="A36:A38"/>
    <mergeCell ref="A39:A41"/>
    <mergeCell ref="A42:A44"/>
    <mergeCell ref="A45:A47"/>
    <mergeCell ref="A48:A50"/>
    <mergeCell ref="A51:A53"/>
    <mergeCell ref="A18:A20"/>
    <mergeCell ref="A21:A23"/>
    <mergeCell ref="A24:A26"/>
    <mergeCell ref="A27:A29"/>
    <mergeCell ref="A30:A32"/>
    <mergeCell ref="A33:A35"/>
    <mergeCell ref="B2:C2"/>
    <mergeCell ref="A3:A5"/>
    <mergeCell ref="A6:A8"/>
    <mergeCell ref="A9:A11"/>
    <mergeCell ref="A12:A14"/>
    <mergeCell ref="A15:A17"/>
  </mergeCells>
  <printOptions/>
  <pageMargins left="0.3937007874015748" right="0.3937007874015748" top="0.5905511811023623" bottom="0.5905511811023623" header="0.31496062992125984" footer="0.31496062992125984"/>
  <pageSetup fitToHeight="1" fitToWidth="1" horizontalDpi="600" verticalDpi="600" orientation="portrait" paperSize="9" scale="69" r:id="rId1"/>
</worksheet>
</file>

<file path=xl/worksheets/sheet20.xml><?xml version="1.0" encoding="utf-8"?>
<worksheet xmlns="http://schemas.openxmlformats.org/spreadsheetml/2006/main" xmlns:r="http://schemas.openxmlformats.org/officeDocument/2006/relationships">
  <sheetPr>
    <pageSetUpPr fitToPage="1"/>
  </sheetPr>
  <dimension ref="A1:Y69"/>
  <sheetViews>
    <sheetView showGridLines="0" tabSelected="1" view="pageBreakPreview" zoomScaleNormal="86" zoomScaleSheetLayoutView="100" zoomScalePageLayoutView="0" workbookViewId="0" topLeftCell="A1">
      <pane xSplit="2" ySplit="2" topLeftCell="G3" activePane="bottomRight" state="frozen"/>
      <selection pane="topLeft" activeCell="A1" sqref="A1"/>
      <selection pane="topRight" activeCell="A1" sqref="A1"/>
      <selection pane="bottomLeft" activeCell="A1" sqref="A1"/>
      <selection pane="bottomRight" activeCell="V80" sqref="V80"/>
    </sheetView>
  </sheetViews>
  <sheetFormatPr defaultColWidth="9.421875" defaultRowHeight="10.5" customHeight="1"/>
  <cols>
    <col min="1" max="1" width="8.140625" style="84" customWidth="1"/>
    <col min="2" max="2" width="6.00390625" style="85" bestFit="1" customWidth="1"/>
    <col min="3" max="24" width="7.57421875" style="86" customWidth="1"/>
    <col min="25" max="25" width="7.00390625" style="86" customWidth="1"/>
    <col min="26" max="16384" width="9.421875" style="86" customWidth="1"/>
  </cols>
  <sheetData>
    <row r="1" spans="1:25" s="68" customFormat="1" ht="12.75">
      <c r="A1" s="81" t="s">
        <v>290</v>
      </c>
      <c r="B1" s="82"/>
      <c r="C1" s="83"/>
      <c r="D1" s="83"/>
      <c r="E1" s="83"/>
      <c r="F1" s="83"/>
      <c r="G1" s="83"/>
      <c r="H1" s="83"/>
      <c r="I1" s="83"/>
      <c r="J1" s="83"/>
      <c r="K1" s="83"/>
      <c r="L1" s="83"/>
      <c r="M1" s="83"/>
      <c r="N1" s="83"/>
      <c r="O1" s="83"/>
      <c r="P1" s="83"/>
      <c r="Q1" s="83"/>
      <c r="R1" s="83"/>
      <c r="S1" s="83"/>
      <c r="T1" s="83"/>
      <c r="U1" s="83"/>
      <c r="V1" s="83"/>
      <c r="W1" s="83"/>
      <c r="Y1" s="30" t="s">
        <v>328</v>
      </c>
    </row>
    <row r="2" spans="1:25" s="68" customFormat="1" ht="12.75">
      <c r="A2" s="102"/>
      <c r="B2" s="103"/>
      <c r="C2" s="104" t="s">
        <v>2</v>
      </c>
      <c r="D2" s="104" t="s">
        <v>201</v>
      </c>
      <c r="E2" s="104" t="s">
        <v>130</v>
      </c>
      <c r="F2" s="104" t="s">
        <v>131</v>
      </c>
      <c r="G2" s="104" t="s">
        <v>132</v>
      </c>
      <c r="H2" s="104" t="s">
        <v>133</v>
      </c>
      <c r="I2" s="104" t="s">
        <v>134</v>
      </c>
      <c r="J2" s="104" t="s">
        <v>135</v>
      </c>
      <c r="K2" s="104" t="s">
        <v>136</v>
      </c>
      <c r="L2" s="104" t="s">
        <v>137</v>
      </c>
      <c r="M2" s="104" t="s">
        <v>138</v>
      </c>
      <c r="N2" s="104" t="s">
        <v>139</v>
      </c>
      <c r="O2" s="104" t="s">
        <v>140</v>
      </c>
      <c r="P2" s="104" t="s">
        <v>141</v>
      </c>
      <c r="Q2" s="104" t="s">
        <v>142</v>
      </c>
      <c r="R2" s="104" t="s">
        <v>143</v>
      </c>
      <c r="S2" s="104" t="s">
        <v>144</v>
      </c>
      <c r="T2" s="104" t="s">
        <v>145</v>
      </c>
      <c r="U2" s="104" t="s">
        <v>286</v>
      </c>
      <c r="V2" s="104" t="s">
        <v>287</v>
      </c>
      <c r="W2" s="104" t="s">
        <v>288</v>
      </c>
      <c r="X2" s="104" t="s">
        <v>289</v>
      </c>
      <c r="Y2" s="104" t="s">
        <v>113</v>
      </c>
    </row>
    <row r="3" spans="1:25" s="26" customFormat="1" ht="12.75">
      <c r="A3" s="520" t="s">
        <v>284</v>
      </c>
      <c r="B3" s="434" t="s">
        <v>2</v>
      </c>
      <c r="C3" s="327">
        <v>21021</v>
      </c>
      <c r="D3" s="329" t="s">
        <v>9</v>
      </c>
      <c r="E3" s="329" t="s">
        <v>9</v>
      </c>
      <c r="F3" s="329">
        <v>71</v>
      </c>
      <c r="G3" s="329">
        <v>430</v>
      </c>
      <c r="H3" s="329">
        <v>1001</v>
      </c>
      <c r="I3" s="329">
        <v>1165</v>
      </c>
      <c r="J3" s="329">
        <v>1253</v>
      </c>
      <c r="K3" s="329">
        <v>1445</v>
      </c>
      <c r="L3" s="329">
        <v>1740</v>
      </c>
      <c r="M3" s="327">
        <v>1888</v>
      </c>
      <c r="N3" s="327">
        <v>1853</v>
      </c>
      <c r="O3" s="329">
        <v>1684</v>
      </c>
      <c r="P3" s="329">
        <v>1565</v>
      </c>
      <c r="Q3" s="329">
        <v>1870</v>
      </c>
      <c r="R3" s="329">
        <v>1514</v>
      </c>
      <c r="S3" s="329">
        <v>1337</v>
      </c>
      <c r="T3" s="329">
        <v>1085</v>
      </c>
      <c r="U3" s="329">
        <v>694</v>
      </c>
      <c r="V3" s="329">
        <v>304</v>
      </c>
      <c r="W3" s="329">
        <v>53</v>
      </c>
      <c r="X3" s="329">
        <v>9</v>
      </c>
      <c r="Y3" s="327">
        <v>60</v>
      </c>
    </row>
    <row r="4" spans="1:25" s="26" customFormat="1" ht="12.75">
      <c r="A4" s="521"/>
      <c r="B4" s="435" t="s">
        <v>45</v>
      </c>
      <c r="C4" s="331">
        <v>14642</v>
      </c>
      <c r="D4" s="331" t="s">
        <v>9</v>
      </c>
      <c r="E4" s="331" t="s">
        <v>9</v>
      </c>
      <c r="F4" s="331">
        <v>43</v>
      </c>
      <c r="G4" s="331">
        <v>301</v>
      </c>
      <c r="H4" s="331">
        <v>745</v>
      </c>
      <c r="I4" s="331">
        <v>877</v>
      </c>
      <c r="J4" s="331">
        <v>936</v>
      </c>
      <c r="K4" s="331">
        <v>1032</v>
      </c>
      <c r="L4" s="331">
        <v>1306</v>
      </c>
      <c r="M4" s="331">
        <v>1400</v>
      </c>
      <c r="N4" s="331">
        <v>1353</v>
      </c>
      <c r="O4" s="331">
        <v>1219</v>
      </c>
      <c r="P4" s="331">
        <v>1108</v>
      </c>
      <c r="Q4" s="331">
        <v>1235</v>
      </c>
      <c r="R4" s="331">
        <v>943</v>
      </c>
      <c r="S4" s="331">
        <v>850</v>
      </c>
      <c r="T4" s="331">
        <v>657</v>
      </c>
      <c r="U4" s="331">
        <v>387</v>
      </c>
      <c r="V4" s="331">
        <v>163</v>
      </c>
      <c r="W4" s="331">
        <v>26</v>
      </c>
      <c r="X4" s="331">
        <v>5</v>
      </c>
      <c r="Y4" s="331">
        <v>56</v>
      </c>
    </row>
    <row r="5" spans="1:25" s="26" customFormat="1" ht="12.75">
      <c r="A5" s="522"/>
      <c r="B5" s="436" t="s">
        <v>46</v>
      </c>
      <c r="C5" s="334">
        <v>6379</v>
      </c>
      <c r="D5" s="334" t="s">
        <v>9</v>
      </c>
      <c r="E5" s="334" t="s">
        <v>9</v>
      </c>
      <c r="F5" s="334">
        <v>28</v>
      </c>
      <c r="G5" s="334">
        <v>129</v>
      </c>
      <c r="H5" s="334">
        <v>256</v>
      </c>
      <c r="I5" s="334">
        <v>288</v>
      </c>
      <c r="J5" s="334">
        <v>317</v>
      </c>
      <c r="K5" s="334">
        <v>413</v>
      </c>
      <c r="L5" s="334">
        <v>434</v>
      </c>
      <c r="M5" s="334">
        <v>488</v>
      </c>
      <c r="N5" s="334">
        <v>500</v>
      </c>
      <c r="O5" s="334">
        <v>465</v>
      </c>
      <c r="P5" s="334">
        <v>457</v>
      </c>
      <c r="Q5" s="334">
        <v>635</v>
      </c>
      <c r="R5" s="334">
        <v>571</v>
      </c>
      <c r="S5" s="334">
        <v>487</v>
      </c>
      <c r="T5" s="334">
        <v>428</v>
      </c>
      <c r="U5" s="334">
        <v>307</v>
      </c>
      <c r="V5" s="334">
        <v>141</v>
      </c>
      <c r="W5" s="334">
        <v>27</v>
      </c>
      <c r="X5" s="334">
        <v>4</v>
      </c>
      <c r="Y5" s="334">
        <v>4</v>
      </c>
    </row>
    <row r="6" spans="1:25" s="26" customFormat="1" ht="12.75">
      <c r="A6" s="523" t="s">
        <v>7</v>
      </c>
      <c r="B6" s="431" t="s">
        <v>2</v>
      </c>
      <c r="C6" s="105">
        <v>930</v>
      </c>
      <c r="D6" s="105" t="s">
        <v>9</v>
      </c>
      <c r="E6" s="105" t="s">
        <v>9</v>
      </c>
      <c r="F6" s="105">
        <v>1</v>
      </c>
      <c r="G6" s="105">
        <v>15</v>
      </c>
      <c r="H6" s="105">
        <v>37</v>
      </c>
      <c r="I6" s="105">
        <v>64</v>
      </c>
      <c r="J6" s="105">
        <v>51</v>
      </c>
      <c r="K6" s="105">
        <v>76</v>
      </c>
      <c r="L6" s="105">
        <v>78</v>
      </c>
      <c r="M6" s="105">
        <v>81</v>
      </c>
      <c r="N6" s="105">
        <v>84</v>
      </c>
      <c r="O6" s="105">
        <v>79</v>
      </c>
      <c r="P6" s="105">
        <v>75</v>
      </c>
      <c r="Q6" s="105">
        <v>69</v>
      </c>
      <c r="R6" s="105">
        <v>69</v>
      </c>
      <c r="S6" s="105">
        <v>55</v>
      </c>
      <c r="T6" s="105">
        <v>44</v>
      </c>
      <c r="U6" s="105">
        <v>33</v>
      </c>
      <c r="V6" s="105">
        <v>17</v>
      </c>
      <c r="W6" s="105">
        <v>2</v>
      </c>
      <c r="X6" s="105" t="s">
        <v>9</v>
      </c>
      <c r="Y6" s="105" t="s">
        <v>9</v>
      </c>
    </row>
    <row r="7" spans="1:25" s="26" customFormat="1" ht="12.75">
      <c r="A7" s="524"/>
      <c r="B7" s="432" t="s">
        <v>45</v>
      </c>
      <c r="C7" s="321">
        <v>664</v>
      </c>
      <c r="D7" s="321" t="s">
        <v>9</v>
      </c>
      <c r="E7" s="321" t="s">
        <v>9</v>
      </c>
      <c r="F7" s="321">
        <v>1</v>
      </c>
      <c r="G7" s="321">
        <v>12</v>
      </c>
      <c r="H7" s="321">
        <v>22</v>
      </c>
      <c r="I7" s="321">
        <v>46</v>
      </c>
      <c r="J7" s="321">
        <v>40</v>
      </c>
      <c r="K7" s="321">
        <v>58</v>
      </c>
      <c r="L7" s="321">
        <v>63</v>
      </c>
      <c r="M7" s="321">
        <v>67</v>
      </c>
      <c r="N7" s="321">
        <v>69</v>
      </c>
      <c r="O7" s="321">
        <v>56</v>
      </c>
      <c r="P7" s="321">
        <v>53</v>
      </c>
      <c r="Q7" s="321">
        <v>51</v>
      </c>
      <c r="R7" s="321">
        <v>45</v>
      </c>
      <c r="S7" s="321">
        <v>33</v>
      </c>
      <c r="T7" s="321">
        <v>20</v>
      </c>
      <c r="U7" s="321">
        <v>18</v>
      </c>
      <c r="V7" s="321">
        <v>8</v>
      </c>
      <c r="W7" s="321">
        <v>2</v>
      </c>
      <c r="X7" s="321" t="s">
        <v>9</v>
      </c>
      <c r="Y7" s="321" t="s">
        <v>9</v>
      </c>
    </row>
    <row r="8" spans="1:25" s="26" customFormat="1" ht="12.75">
      <c r="A8" s="525"/>
      <c r="B8" s="433" t="s">
        <v>46</v>
      </c>
      <c r="C8" s="324">
        <v>266</v>
      </c>
      <c r="D8" s="324" t="s">
        <v>9</v>
      </c>
      <c r="E8" s="324" t="s">
        <v>9</v>
      </c>
      <c r="F8" s="324" t="s">
        <v>9</v>
      </c>
      <c r="G8" s="324">
        <v>3</v>
      </c>
      <c r="H8" s="324">
        <v>15</v>
      </c>
      <c r="I8" s="324">
        <v>18</v>
      </c>
      <c r="J8" s="324">
        <v>11</v>
      </c>
      <c r="K8" s="324">
        <v>18</v>
      </c>
      <c r="L8" s="324">
        <v>15</v>
      </c>
      <c r="M8" s="324">
        <v>14</v>
      </c>
      <c r="N8" s="324">
        <v>15</v>
      </c>
      <c r="O8" s="324">
        <v>23</v>
      </c>
      <c r="P8" s="324">
        <v>22</v>
      </c>
      <c r="Q8" s="324">
        <v>18</v>
      </c>
      <c r="R8" s="324">
        <v>24</v>
      </c>
      <c r="S8" s="324">
        <v>22</v>
      </c>
      <c r="T8" s="324">
        <v>24</v>
      </c>
      <c r="U8" s="324">
        <v>15</v>
      </c>
      <c r="V8" s="324">
        <v>9</v>
      </c>
      <c r="W8" s="324" t="s">
        <v>9</v>
      </c>
      <c r="X8" s="324" t="s">
        <v>9</v>
      </c>
      <c r="Y8" s="324" t="s">
        <v>9</v>
      </c>
    </row>
    <row r="9" spans="1:25" s="26" customFormat="1" ht="12.75">
      <c r="A9" s="526" t="s">
        <v>150</v>
      </c>
      <c r="B9" s="73" t="s">
        <v>2</v>
      </c>
      <c r="C9" s="28">
        <f aca="true" t="shared" si="0" ref="C9:Y9">IF(SUM(C10:C11)=0,"-",SUM(C10:C11))</f>
        <v>70</v>
      </c>
      <c r="D9" s="28" t="str">
        <f t="shared" si="0"/>
        <v>-</v>
      </c>
      <c r="E9" s="28" t="str">
        <f t="shared" si="0"/>
        <v>-</v>
      </c>
      <c r="F9" s="28" t="str">
        <f t="shared" si="0"/>
        <v>-</v>
      </c>
      <c r="G9" s="28">
        <f t="shared" si="0"/>
        <v>3</v>
      </c>
      <c r="H9" s="28">
        <f t="shared" si="0"/>
        <v>4</v>
      </c>
      <c r="I9" s="28">
        <f t="shared" si="0"/>
        <v>3</v>
      </c>
      <c r="J9" s="28">
        <f t="shared" si="0"/>
        <v>6</v>
      </c>
      <c r="K9" s="28">
        <f t="shared" si="0"/>
        <v>5</v>
      </c>
      <c r="L9" s="28">
        <f t="shared" si="0"/>
        <v>8</v>
      </c>
      <c r="M9" s="28">
        <f t="shared" si="0"/>
        <v>3</v>
      </c>
      <c r="N9" s="28">
        <f t="shared" si="0"/>
        <v>6</v>
      </c>
      <c r="O9" s="28">
        <f t="shared" si="0"/>
        <v>3</v>
      </c>
      <c r="P9" s="28">
        <f t="shared" si="0"/>
        <v>7</v>
      </c>
      <c r="Q9" s="28">
        <f t="shared" si="0"/>
        <v>9</v>
      </c>
      <c r="R9" s="28">
        <f t="shared" si="0"/>
        <v>2</v>
      </c>
      <c r="S9" s="28">
        <f t="shared" si="0"/>
        <v>3</v>
      </c>
      <c r="T9" s="28">
        <f t="shared" si="0"/>
        <v>5</v>
      </c>
      <c r="U9" s="28">
        <f t="shared" si="0"/>
        <v>2</v>
      </c>
      <c r="V9" s="28">
        <f t="shared" si="0"/>
        <v>1</v>
      </c>
      <c r="W9" s="28" t="str">
        <f t="shared" si="0"/>
        <v>-</v>
      </c>
      <c r="X9" s="28" t="str">
        <f t="shared" si="0"/>
        <v>-</v>
      </c>
      <c r="Y9" s="28" t="str">
        <f t="shared" si="0"/>
        <v>-</v>
      </c>
    </row>
    <row r="10" spans="1:25" s="26" customFormat="1" ht="12.75">
      <c r="A10" s="527"/>
      <c r="B10" s="287" t="s">
        <v>45</v>
      </c>
      <c r="C10" s="270">
        <v>44</v>
      </c>
      <c r="D10" s="270" t="str">
        <f aca="true" t="shared" si="1" ref="D10:X11">IF(SUM(D13,D16,D19,D22,D25,D28,D31,D34,D37,D40,D43,D46,D49,D52,D55,D58,D61,D64,D67)=0,"-",SUM(D13,D16,D19,D22,D25,D28,D31,D34,D37,D40,D43,D46,D49,D52,D55,D58,D61,D64,D67))</f>
        <v>-</v>
      </c>
      <c r="E10" s="270" t="str">
        <f t="shared" si="1"/>
        <v>-</v>
      </c>
      <c r="F10" s="270" t="str">
        <f t="shared" si="1"/>
        <v>-</v>
      </c>
      <c r="G10" s="270">
        <f t="shared" si="1"/>
        <v>3</v>
      </c>
      <c r="H10" s="270">
        <f t="shared" si="1"/>
        <v>3</v>
      </c>
      <c r="I10" s="270">
        <f t="shared" si="1"/>
        <v>1</v>
      </c>
      <c r="J10" s="270">
        <f t="shared" si="1"/>
        <v>5</v>
      </c>
      <c r="K10" s="270">
        <f t="shared" si="1"/>
        <v>4</v>
      </c>
      <c r="L10" s="270">
        <f t="shared" si="1"/>
        <v>5</v>
      </c>
      <c r="M10" s="270">
        <f t="shared" si="1"/>
        <v>2</v>
      </c>
      <c r="N10" s="270">
        <f t="shared" si="1"/>
        <v>6</v>
      </c>
      <c r="O10" s="270">
        <f t="shared" si="1"/>
        <v>1</v>
      </c>
      <c r="P10" s="270">
        <f t="shared" si="1"/>
        <v>5</v>
      </c>
      <c r="Q10" s="270">
        <f t="shared" si="1"/>
        <v>4</v>
      </c>
      <c r="R10" s="270">
        <f t="shared" si="1"/>
        <v>1</v>
      </c>
      <c r="S10" s="270">
        <f t="shared" si="1"/>
        <v>2</v>
      </c>
      <c r="T10" s="270">
        <f t="shared" si="1"/>
        <v>1</v>
      </c>
      <c r="U10" s="270">
        <f t="shared" si="1"/>
        <v>1</v>
      </c>
      <c r="V10" s="270" t="str">
        <f t="shared" si="1"/>
        <v>-</v>
      </c>
      <c r="W10" s="270" t="str">
        <f t="shared" si="1"/>
        <v>-</v>
      </c>
      <c r="X10" s="270" t="str">
        <f t="shared" si="1"/>
        <v>-</v>
      </c>
      <c r="Y10" s="270" t="str">
        <f>IF(SUM(Y13,Y16,Y19,Y22,Y25,Y28,Y31,Y34,Y37,Y40,Y43,Y46,Y49,Y52,Y55,Y58,Y61,Y64,Y67)=0,"-",SUM(Y13,Y16,Y19,Y22,Y25,Y28,Y31,Y34,Y37,Y40,Y43,Y46,Y49,Y52,Y55,Y58,Y61,Y64,Y67))</f>
        <v>-</v>
      </c>
    </row>
    <row r="11" spans="1:25" s="26" customFormat="1" ht="12.75">
      <c r="A11" s="528"/>
      <c r="B11" s="289" t="s">
        <v>46</v>
      </c>
      <c r="C11" s="272">
        <v>26</v>
      </c>
      <c r="D11" s="272" t="str">
        <f t="shared" si="1"/>
        <v>-</v>
      </c>
      <c r="E11" s="272" t="str">
        <f t="shared" si="1"/>
        <v>-</v>
      </c>
      <c r="F11" s="272" t="str">
        <f t="shared" si="1"/>
        <v>-</v>
      </c>
      <c r="G11" s="272" t="str">
        <f t="shared" si="1"/>
        <v>-</v>
      </c>
      <c r="H11" s="272">
        <f t="shared" si="1"/>
        <v>1</v>
      </c>
      <c r="I11" s="272">
        <f t="shared" si="1"/>
        <v>2</v>
      </c>
      <c r="J11" s="272">
        <f t="shared" si="1"/>
        <v>1</v>
      </c>
      <c r="K11" s="272">
        <f t="shared" si="1"/>
        <v>1</v>
      </c>
      <c r="L11" s="272">
        <f t="shared" si="1"/>
        <v>3</v>
      </c>
      <c r="M11" s="272">
        <f t="shared" si="1"/>
        <v>1</v>
      </c>
      <c r="N11" s="272" t="str">
        <f t="shared" si="1"/>
        <v>-</v>
      </c>
      <c r="O11" s="272">
        <f t="shared" si="1"/>
        <v>2</v>
      </c>
      <c r="P11" s="272">
        <f t="shared" si="1"/>
        <v>2</v>
      </c>
      <c r="Q11" s="272">
        <f t="shared" si="1"/>
        <v>5</v>
      </c>
      <c r="R11" s="272">
        <f t="shared" si="1"/>
        <v>1</v>
      </c>
      <c r="S11" s="272">
        <f t="shared" si="1"/>
        <v>1</v>
      </c>
      <c r="T11" s="272">
        <f t="shared" si="1"/>
        <v>4</v>
      </c>
      <c r="U11" s="272">
        <f t="shared" si="1"/>
        <v>1</v>
      </c>
      <c r="V11" s="272">
        <f t="shared" si="1"/>
        <v>1</v>
      </c>
      <c r="W11" s="272" t="str">
        <f t="shared" si="1"/>
        <v>-</v>
      </c>
      <c r="X11" s="272" t="str">
        <f t="shared" si="1"/>
        <v>-</v>
      </c>
      <c r="Y11" s="272" t="str">
        <f>IF(SUM(Y14,Y17,Y20,Y23,Y26,Y29,Y32,Y35,Y38,Y41,Y44,Y47,Y50,Y53,Y56,Y59,Y62,Y65,Y68)=0,"-",SUM(Y14,Y17,Y20,Y23,Y26,Y29,Y32,Y35,Y38,Y41,Y44,Y47,Y50,Y53,Y56,Y59,Y62,Y65,Y68))</f>
        <v>-</v>
      </c>
    </row>
    <row r="12" spans="1:25" s="26" customFormat="1" ht="12.75">
      <c r="A12" s="563" t="s">
        <v>76</v>
      </c>
      <c r="B12" s="75" t="s">
        <v>2</v>
      </c>
      <c r="C12" s="22">
        <v>40</v>
      </c>
      <c r="D12" s="22">
        <v>0</v>
      </c>
      <c r="E12" s="22">
        <v>0</v>
      </c>
      <c r="F12" s="22">
        <v>0</v>
      </c>
      <c r="G12" s="22">
        <v>3</v>
      </c>
      <c r="H12" s="22">
        <v>1</v>
      </c>
      <c r="I12" s="22">
        <v>1</v>
      </c>
      <c r="J12" s="22">
        <v>4</v>
      </c>
      <c r="K12" s="447">
        <v>1</v>
      </c>
      <c r="L12" s="447">
        <v>5</v>
      </c>
      <c r="M12" s="447">
        <v>1</v>
      </c>
      <c r="N12" s="447">
        <v>5</v>
      </c>
      <c r="O12" s="447">
        <v>2</v>
      </c>
      <c r="P12" s="447">
        <v>3</v>
      </c>
      <c r="Q12" s="447">
        <v>8</v>
      </c>
      <c r="R12" s="447">
        <v>0</v>
      </c>
      <c r="S12" s="447">
        <v>1</v>
      </c>
      <c r="T12" s="447">
        <v>4</v>
      </c>
      <c r="U12" s="447">
        <v>1</v>
      </c>
      <c r="V12" s="447">
        <v>0</v>
      </c>
      <c r="W12" s="447">
        <v>0</v>
      </c>
      <c r="X12" s="447">
        <v>0</v>
      </c>
      <c r="Y12" s="447"/>
    </row>
    <row r="13" spans="1:25" s="26" customFormat="1" ht="12.75">
      <c r="A13" s="564"/>
      <c r="B13" s="69" t="s">
        <v>45</v>
      </c>
      <c r="C13" s="19">
        <v>25</v>
      </c>
      <c r="D13" s="19">
        <v>0</v>
      </c>
      <c r="E13" s="19">
        <v>0</v>
      </c>
      <c r="F13" s="19">
        <v>0</v>
      </c>
      <c r="G13" s="19">
        <v>3</v>
      </c>
      <c r="H13" s="19">
        <v>1</v>
      </c>
      <c r="I13" s="19">
        <v>1</v>
      </c>
      <c r="J13" s="19">
        <v>4</v>
      </c>
      <c r="K13" s="448">
        <v>1</v>
      </c>
      <c r="L13" s="448">
        <v>3</v>
      </c>
      <c r="M13" s="448">
        <v>1</v>
      </c>
      <c r="N13" s="448">
        <v>5</v>
      </c>
      <c r="O13" s="448">
        <v>1</v>
      </c>
      <c r="P13" s="448">
        <v>1</v>
      </c>
      <c r="Q13" s="448">
        <v>3</v>
      </c>
      <c r="R13" s="448">
        <v>0</v>
      </c>
      <c r="S13" s="448">
        <v>0</v>
      </c>
      <c r="T13" s="448">
        <v>1</v>
      </c>
      <c r="U13" s="448">
        <v>0</v>
      </c>
      <c r="V13" s="448">
        <v>0</v>
      </c>
      <c r="W13" s="448">
        <v>0</v>
      </c>
      <c r="X13" s="448">
        <v>0</v>
      </c>
      <c r="Y13" s="448"/>
    </row>
    <row r="14" spans="1:25" s="26" customFormat="1" ht="12.75">
      <c r="A14" s="565"/>
      <c r="B14" s="71" t="s">
        <v>46</v>
      </c>
      <c r="C14" s="20">
        <v>15</v>
      </c>
      <c r="D14" s="20">
        <v>0</v>
      </c>
      <c r="E14" s="20">
        <v>0</v>
      </c>
      <c r="F14" s="20">
        <v>0</v>
      </c>
      <c r="G14" s="20">
        <v>0</v>
      </c>
      <c r="H14" s="20">
        <v>0</v>
      </c>
      <c r="I14" s="20">
        <v>0</v>
      </c>
      <c r="J14" s="20">
        <v>0</v>
      </c>
      <c r="K14" s="449">
        <v>0</v>
      </c>
      <c r="L14" s="449">
        <v>2</v>
      </c>
      <c r="M14" s="449">
        <v>0</v>
      </c>
      <c r="N14" s="449">
        <v>0</v>
      </c>
      <c r="O14" s="449">
        <v>1</v>
      </c>
      <c r="P14" s="449">
        <v>2</v>
      </c>
      <c r="Q14" s="449">
        <v>5</v>
      </c>
      <c r="R14" s="449">
        <v>0</v>
      </c>
      <c r="S14" s="449">
        <v>1</v>
      </c>
      <c r="T14" s="449">
        <v>3</v>
      </c>
      <c r="U14" s="449">
        <v>1</v>
      </c>
      <c r="V14" s="449">
        <v>0</v>
      </c>
      <c r="W14" s="449">
        <v>0</v>
      </c>
      <c r="X14" s="449">
        <v>0</v>
      </c>
      <c r="Y14" s="449"/>
    </row>
    <row r="15" spans="1:25" s="26" customFormat="1" ht="12.75">
      <c r="A15" s="563" t="s">
        <v>77</v>
      </c>
      <c r="B15" s="75" t="s">
        <v>2</v>
      </c>
      <c r="C15" s="22">
        <v>5</v>
      </c>
      <c r="D15" s="22">
        <v>0</v>
      </c>
      <c r="E15" s="22">
        <v>0</v>
      </c>
      <c r="F15" s="22">
        <v>0</v>
      </c>
      <c r="G15" s="22">
        <v>0</v>
      </c>
      <c r="H15" s="22">
        <v>2</v>
      </c>
      <c r="I15" s="22">
        <v>0</v>
      </c>
      <c r="J15" s="22">
        <v>0</v>
      </c>
      <c r="K15" s="447">
        <v>0</v>
      </c>
      <c r="L15" s="447">
        <v>1</v>
      </c>
      <c r="M15" s="447">
        <v>1</v>
      </c>
      <c r="N15" s="447">
        <v>0</v>
      </c>
      <c r="O15" s="447">
        <v>1</v>
      </c>
      <c r="P15" s="447">
        <v>0</v>
      </c>
      <c r="Q15" s="447">
        <v>0</v>
      </c>
      <c r="R15" s="447">
        <v>0</v>
      </c>
      <c r="S15" s="447">
        <v>0</v>
      </c>
      <c r="T15" s="447">
        <v>0</v>
      </c>
      <c r="U15" s="447">
        <v>0</v>
      </c>
      <c r="V15" s="447">
        <v>0</v>
      </c>
      <c r="W15" s="447">
        <v>0</v>
      </c>
      <c r="X15" s="447">
        <v>0</v>
      </c>
      <c r="Y15" s="447"/>
    </row>
    <row r="16" spans="1:25" s="26" customFormat="1" ht="12.75">
      <c r="A16" s="564"/>
      <c r="B16" s="69" t="s">
        <v>45</v>
      </c>
      <c r="C16" s="19">
        <v>4</v>
      </c>
      <c r="D16" s="19">
        <v>0</v>
      </c>
      <c r="E16" s="19">
        <v>0</v>
      </c>
      <c r="F16" s="19">
        <v>0</v>
      </c>
      <c r="G16" s="19">
        <v>0</v>
      </c>
      <c r="H16" s="19">
        <v>2</v>
      </c>
      <c r="I16" s="19">
        <v>0</v>
      </c>
      <c r="J16" s="19">
        <v>0</v>
      </c>
      <c r="K16" s="448">
        <v>0</v>
      </c>
      <c r="L16" s="448">
        <v>1</v>
      </c>
      <c r="M16" s="448">
        <v>1</v>
      </c>
      <c r="N16" s="448">
        <v>0</v>
      </c>
      <c r="O16" s="448">
        <v>0</v>
      </c>
      <c r="P16" s="448">
        <v>0</v>
      </c>
      <c r="Q16" s="448">
        <v>0</v>
      </c>
      <c r="R16" s="448">
        <v>0</v>
      </c>
      <c r="S16" s="448">
        <v>0</v>
      </c>
      <c r="T16" s="448">
        <v>0</v>
      </c>
      <c r="U16" s="448">
        <v>0</v>
      </c>
      <c r="V16" s="448">
        <v>0</v>
      </c>
      <c r="W16" s="448">
        <v>0</v>
      </c>
      <c r="X16" s="448">
        <v>0</v>
      </c>
      <c r="Y16" s="448"/>
    </row>
    <row r="17" spans="1:25" s="26" customFormat="1" ht="12.75">
      <c r="A17" s="565"/>
      <c r="B17" s="71" t="s">
        <v>46</v>
      </c>
      <c r="C17" s="20">
        <v>1</v>
      </c>
      <c r="D17" s="20">
        <v>0</v>
      </c>
      <c r="E17" s="20">
        <v>0</v>
      </c>
      <c r="F17" s="20">
        <v>0</v>
      </c>
      <c r="G17" s="20">
        <v>0</v>
      </c>
      <c r="H17" s="20">
        <v>0</v>
      </c>
      <c r="I17" s="20">
        <v>0</v>
      </c>
      <c r="J17" s="20">
        <v>0</v>
      </c>
      <c r="K17" s="449">
        <v>0</v>
      </c>
      <c r="L17" s="449">
        <v>0</v>
      </c>
      <c r="M17" s="449">
        <v>0</v>
      </c>
      <c r="N17" s="449">
        <v>0</v>
      </c>
      <c r="O17" s="449">
        <v>1</v>
      </c>
      <c r="P17" s="449">
        <v>0</v>
      </c>
      <c r="Q17" s="449">
        <v>0</v>
      </c>
      <c r="R17" s="449">
        <v>0</v>
      </c>
      <c r="S17" s="449">
        <v>0</v>
      </c>
      <c r="T17" s="449">
        <v>0</v>
      </c>
      <c r="U17" s="449">
        <v>0</v>
      </c>
      <c r="V17" s="449">
        <v>0</v>
      </c>
      <c r="W17" s="449">
        <v>0</v>
      </c>
      <c r="X17" s="449">
        <v>0</v>
      </c>
      <c r="Y17" s="449"/>
    </row>
    <row r="18" spans="1:25" s="26" customFormat="1" ht="12.75">
      <c r="A18" s="563" t="s">
        <v>78</v>
      </c>
      <c r="B18" s="75" t="s">
        <v>2</v>
      </c>
      <c r="C18" s="22" t="s">
        <v>9</v>
      </c>
      <c r="D18" s="22">
        <v>0</v>
      </c>
      <c r="E18" s="22">
        <v>0</v>
      </c>
      <c r="F18" s="22">
        <v>0</v>
      </c>
      <c r="G18" s="22">
        <v>0</v>
      </c>
      <c r="H18" s="22">
        <v>0</v>
      </c>
      <c r="I18" s="22">
        <v>0</v>
      </c>
      <c r="J18" s="22">
        <v>0</v>
      </c>
      <c r="K18" s="447">
        <v>0</v>
      </c>
      <c r="L18" s="447">
        <v>0</v>
      </c>
      <c r="M18" s="447">
        <v>0</v>
      </c>
      <c r="N18" s="447">
        <v>0</v>
      </c>
      <c r="O18" s="447">
        <v>0</v>
      </c>
      <c r="P18" s="447">
        <v>0</v>
      </c>
      <c r="Q18" s="447">
        <v>0</v>
      </c>
      <c r="R18" s="447">
        <v>0</v>
      </c>
      <c r="S18" s="447">
        <v>0</v>
      </c>
      <c r="T18" s="447">
        <v>0</v>
      </c>
      <c r="U18" s="447">
        <v>0</v>
      </c>
      <c r="V18" s="447">
        <v>0</v>
      </c>
      <c r="W18" s="447">
        <v>0</v>
      </c>
      <c r="X18" s="447">
        <v>0</v>
      </c>
      <c r="Y18" s="447"/>
    </row>
    <row r="19" spans="1:25" s="26" customFormat="1" ht="12.75">
      <c r="A19" s="564"/>
      <c r="B19" s="69" t="s">
        <v>45</v>
      </c>
      <c r="C19" s="19" t="s">
        <v>9</v>
      </c>
      <c r="D19" s="19">
        <v>0</v>
      </c>
      <c r="E19" s="19">
        <v>0</v>
      </c>
      <c r="F19" s="19">
        <v>0</v>
      </c>
      <c r="G19" s="19">
        <v>0</v>
      </c>
      <c r="H19" s="19">
        <v>0</v>
      </c>
      <c r="I19" s="19">
        <v>0</v>
      </c>
      <c r="J19" s="19">
        <v>0</v>
      </c>
      <c r="K19" s="448">
        <v>0</v>
      </c>
      <c r="L19" s="448">
        <v>0</v>
      </c>
      <c r="M19" s="448">
        <v>0</v>
      </c>
      <c r="N19" s="448">
        <v>0</v>
      </c>
      <c r="O19" s="448">
        <v>0</v>
      </c>
      <c r="P19" s="448">
        <v>0</v>
      </c>
      <c r="Q19" s="448">
        <v>0</v>
      </c>
      <c r="R19" s="448">
        <v>0</v>
      </c>
      <c r="S19" s="448">
        <v>0</v>
      </c>
      <c r="T19" s="448">
        <v>0</v>
      </c>
      <c r="U19" s="448">
        <v>0</v>
      </c>
      <c r="V19" s="448">
        <v>0</v>
      </c>
      <c r="W19" s="448">
        <v>0</v>
      </c>
      <c r="X19" s="448">
        <v>0</v>
      </c>
      <c r="Y19" s="448"/>
    </row>
    <row r="20" spans="1:25" s="26" customFormat="1" ht="12.75">
      <c r="A20" s="565"/>
      <c r="B20" s="71" t="s">
        <v>46</v>
      </c>
      <c r="C20" s="20" t="s">
        <v>9</v>
      </c>
      <c r="D20" s="20">
        <v>0</v>
      </c>
      <c r="E20" s="20">
        <v>0</v>
      </c>
      <c r="F20" s="20">
        <v>0</v>
      </c>
      <c r="G20" s="20">
        <v>0</v>
      </c>
      <c r="H20" s="20">
        <v>0</v>
      </c>
      <c r="I20" s="20">
        <v>0</v>
      </c>
      <c r="J20" s="20">
        <v>0</v>
      </c>
      <c r="K20" s="449">
        <v>0</v>
      </c>
      <c r="L20" s="449">
        <v>0</v>
      </c>
      <c r="M20" s="449">
        <v>0</v>
      </c>
      <c r="N20" s="449">
        <v>0</v>
      </c>
      <c r="O20" s="449">
        <v>0</v>
      </c>
      <c r="P20" s="449">
        <v>0</v>
      </c>
      <c r="Q20" s="449">
        <v>0</v>
      </c>
      <c r="R20" s="449">
        <v>0</v>
      </c>
      <c r="S20" s="449">
        <v>0</v>
      </c>
      <c r="T20" s="449">
        <v>0</v>
      </c>
      <c r="U20" s="449">
        <v>0</v>
      </c>
      <c r="V20" s="449">
        <v>0</v>
      </c>
      <c r="W20" s="449">
        <v>0</v>
      </c>
      <c r="X20" s="449">
        <v>0</v>
      </c>
      <c r="Y20" s="449"/>
    </row>
    <row r="21" spans="1:25" s="26" customFormat="1" ht="12.75">
      <c r="A21" s="563" t="s">
        <v>79</v>
      </c>
      <c r="B21" s="75" t="s">
        <v>2</v>
      </c>
      <c r="C21" s="22">
        <v>2</v>
      </c>
      <c r="D21" s="22">
        <v>0</v>
      </c>
      <c r="E21" s="22">
        <v>0</v>
      </c>
      <c r="F21" s="22">
        <v>0</v>
      </c>
      <c r="G21" s="22">
        <v>0</v>
      </c>
      <c r="H21" s="22">
        <v>1</v>
      </c>
      <c r="I21" s="22">
        <v>0</v>
      </c>
      <c r="J21" s="22">
        <v>0</v>
      </c>
      <c r="K21" s="447">
        <v>0</v>
      </c>
      <c r="L21" s="447">
        <v>0</v>
      </c>
      <c r="M21" s="447">
        <v>0</v>
      </c>
      <c r="N21" s="447">
        <v>0</v>
      </c>
      <c r="O21" s="447">
        <v>0</v>
      </c>
      <c r="P21" s="447">
        <v>0</v>
      </c>
      <c r="Q21" s="447">
        <v>0</v>
      </c>
      <c r="R21" s="447">
        <v>0</v>
      </c>
      <c r="S21" s="447">
        <v>0</v>
      </c>
      <c r="T21" s="447">
        <v>1</v>
      </c>
      <c r="U21" s="447">
        <v>0</v>
      </c>
      <c r="V21" s="447">
        <v>0</v>
      </c>
      <c r="W21" s="447">
        <v>0</v>
      </c>
      <c r="X21" s="447">
        <v>0</v>
      </c>
      <c r="Y21" s="447"/>
    </row>
    <row r="22" spans="1:25" s="26" customFormat="1" ht="12.75">
      <c r="A22" s="564"/>
      <c r="B22" s="69" t="s">
        <v>45</v>
      </c>
      <c r="C22" s="19" t="s">
        <v>9</v>
      </c>
      <c r="D22" s="19">
        <v>0</v>
      </c>
      <c r="E22" s="19">
        <v>0</v>
      </c>
      <c r="F22" s="19">
        <v>0</v>
      </c>
      <c r="G22" s="19">
        <v>0</v>
      </c>
      <c r="H22" s="19">
        <v>0</v>
      </c>
      <c r="I22" s="19">
        <v>0</v>
      </c>
      <c r="J22" s="19">
        <v>0</v>
      </c>
      <c r="K22" s="448">
        <v>0</v>
      </c>
      <c r="L22" s="448">
        <v>0</v>
      </c>
      <c r="M22" s="448">
        <v>0</v>
      </c>
      <c r="N22" s="448">
        <v>0</v>
      </c>
      <c r="O22" s="448">
        <v>0</v>
      </c>
      <c r="P22" s="448">
        <v>0</v>
      </c>
      <c r="Q22" s="448">
        <v>0</v>
      </c>
      <c r="R22" s="448">
        <v>0</v>
      </c>
      <c r="S22" s="448">
        <v>0</v>
      </c>
      <c r="T22" s="448">
        <v>0</v>
      </c>
      <c r="U22" s="448">
        <v>0</v>
      </c>
      <c r="V22" s="448">
        <v>0</v>
      </c>
      <c r="W22" s="448">
        <v>0</v>
      </c>
      <c r="X22" s="448">
        <v>0</v>
      </c>
      <c r="Y22" s="448"/>
    </row>
    <row r="23" spans="1:25" s="26" customFormat="1" ht="12.75">
      <c r="A23" s="565"/>
      <c r="B23" s="71" t="s">
        <v>46</v>
      </c>
      <c r="C23" s="20">
        <v>2</v>
      </c>
      <c r="D23" s="20">
        <v>0</v>
      </c>
      <c r="E23" s="20">
        <v>0</v>
      </c>
      <c r="F23" s="20">
        <v>0</v>
      </c>
      <c r="G23" s="20">
        <v>0</v>
      </c>
      <c r="H23" s="20">
        <v>1</v>
      </c>
      <c r="I23" s="20">
        <v>0</v>
      </c>
      <c r="J23" s="20">
        <v>0</v>
      </c>
      <c r="K23" s="449">
        <v>0</v>
      </c>
      <c r="L23" s="449">
        <v>0</v>
      </c>
      <c r="M23" s="449">
        <v>0</v>
      </c>
      <c r="N23" s="449">
        <v>0</v>
      </c>
      <c r="O23" s="449">
        <v>0</v>
      </c>
      <c r="P23" s="449">
        <v>0</v>
      </c>
      <c r="Q23" s="449">
        <v>0</v>
      </c>
      <c r="R23" s="449">
        <v>0</v>
      </c>
      <c r="S23" s="449">
        <v>0</v>
      </c>
      <c r="T23" s="449">
        <v>1</v>
      </c>
      <c r="U23" s="449">
        <v>0</v>
      </c>
      <c r="V23" s="449">
        <v>0</v>
      </c>
      <c r="W23" s="449">
        <v>0</v>
      </c>
      <c r="X23" s="449">
        <v>0</v>
      </c>
      <c r="Y23" s="449"/>
    </row>
    <row r="24" spans="1:25" s="26" customFormat="1" ht="12.75">
      <c r="A24" s="563" t="s">
        <v>80</v>
      </c>
      <c r="B24" s="75" t="s">
        <v>2</v>
      </c>
      <c r="C24" s="22" t="s">
        <v>9</v>
      </c>
      <c r="D24" s="22">
        <v>0</v>
      </c>
      <c r="E24" s="22">
        <v>0</v>
      </c>
      <c r="F24" s="22">
        <v>0</v>
      </c>
      <c r="G24" s="22">
        <v>0</v>
      </c>
      <c r="H24" s="22">
        <v>0</v>
      </c>
      <c r="I24" s="22">
        <v>0</v>
      </c>
      <c r="J24" s="22">
        <v>0</v>
      </c>
      <c r="K24" s="447">
        <v>0</v>
      </c>
      <c r="L24" s="447">
        <v>0</v>
      </c>
      <c r="M24" s="447">
        <v>0</v>
      </c>
      <c r="N24" s="447">
        <v>0</v>
      </c>
      <c r="O24" s="447">
        <v>0</v>
      </c>
      <c r="P24" s="447">
        <v>0</v>
      </c>
      <c r="Q24" s="447">
        <v>0</v>
      </c>
      <c r="R24" s="447">
        <v>0</v>
      </c>
      <c r="S24" s="447">
        <v>0</v>
      </c>
      <c r="T24" s="447">
        <v>0</v>
      </c>
      <c r="U24" s="447">
        <v>0</v>
      </c>
      <c r="V24" s="447">
        <v>0</v>
      </c>
      <c r="W24" s="447">
        <v>0</v>
      </c>
      <c r="X24" s="447">
        <v>0</v>
      </c>
      <c r="Y24" s="447"/>
    </row>
    <row r="25" spans="1:25" s="26" customFormat="1" ht="12.75">
      <c r="A25" s="564"/>
      <c r="B25" s="69" t="s">
        <v>45</v>
      </c>
      <c r="C25" s="19" t="s">
        <v>9</v>
      </c>
      <c r="D25" s="19">
        <v>0</v>
      </c>
      <c r="E25" s="19">
        <v>0</v>
      </c>
      <c r="F25" s="19">
        <v>0</v>
      </c>
      <c r="G25" s="19">
        <v>0</v>
      </c>
      <c r="H25" s="19">
        <v>0</v>
      </c>
      <c r="I25" s="19">
        <v>0</v>
      </c>
      <c r="J25" s="19">
        <v>0</v>
      </c>
      <c r="K25" s="448">
        <v>0</v>
      </c>
      <c r="L25" s="448">
        <v>0</v>
      </c>
      <c r="M25" s="448">
        <v>0</v>
      </c>
      <c r="N25" s="448">
        <v>0</v>
      </c>
      <c r="O25" s="448">
        <v>0</v>
      </c>
      <c r="P25" s="448">
        <v>0</v>
      </c>
      <c r="Q25" s="448">
        <v>0</v>
      </c>
      <c r="R25" s="448">
        <v>0</v>
      </c>
      <c r="S25" s="448">
        <v>0</v>
      </c>
      <c r="T25" s="448">
        <v>0</v>
      </c>
      <c r="U25" s="448">
        <v>0</v>
      </c>
      <c r="V25" s="448">
        <v>0</v>
      </c>
      <c r="W25" s="448">
        <v>0</v>
      </c>
      <c r="X25" s="448">
        <v>0</v>
      </c>
      <c r="Y25" s="448"/>
    </row>
    <row r="26" spans="1:25" s="26" customFormat="1" ht="12.75">
      <c r="A26" s="565"/>
      <c r="B26" s="71" t="s">
        <v>46</v>
      </c>
      <c r="C26" s="20" t="s">
        <v>9</v>
      </c>
      <c r="D26" s="20">
        <v>0</v>
      </c>
      <c r="E26" s="20">
        <v>0</v>
      </c>
      <c r="F26" s="20">
        <v>0</v>
      </c>
      <c r="G26" s="20">
        <v>0</v>
      </c>
      <c r="H26" s="20">
        <v>0</v>
      </c>
      <c r="I26" s="20">
        <v>0</v>
      </c>
      <c r="J26" s="20">
        <v>0</v>
      </c>
      <c r="K26" s="449">
        <v>0</v>
      </c>
      <c r="L26" s="449">
        <v>0</v>
      </c>
      <c r="M26" s="449">
        <v>0</v>
      </c>
      <c r="N26" s="449">
        <v>0</v>
      </c>
      <c r="O26" s="449">
        <v>0</v>
      </c>
      <c r="P26" s="449">
        <v>0</v>
      </c>
      <c r="Q26" s="449">
        <v>0</v>
      </c>
      <c r="R26" s="449">
        <v>0</v>
      </c>
      <c r="S26" s="449">
        <v>0</v>
      </c>
      <c r="T26" s="449">
        <v>0</v>
      </c>
      <c r="U26" s="449">
        <v>0</v>
      </c>
      <c r="V26" s="449">
        <v>0</v>
      </c>
      <c r="W26" s="449">
        <v>0</v>
      </c>
      <c r="X26" s="449">
        <v>0</v>
      </c>
      <c r="Y26" s="449"/>
    </row>
    <row r="27" spans="1:25" s="26" customFormat="1" ht="12.75">
      <c r="A27" s="563" t="s">
        <v>81</v>
      </c>
      <c r="B27" s="75" t="s">
        <v>2</v>
      </c>
      <c r="C27" s="22">
        <v>1</v>
      </c>
      <c r="D27" s="22">
        <v>0</v>
      </c>
      <c r="E27" s="22">
        <v>0</v>
      </c>
      <c r="F27" s="22">
        <v>0</v>
      </c>
      <c r="G27" s="22">
        <v>0</v>
      </c>
      <c r="H27" s="22">
        <v>0</v>
      </c>
      <c r="I27" s="22">
        <v>0</v>
      </c>
      <c r="J27" s="22">
        <v>0</v>
      </c>
      <c r="K27" s="447">
        <v>1</v>
      </c>
      <c r="L27" s="447">
        <v>0</v>
      </c>
      <c r="M27" s="447">
        <v>0</v>
      </c>
      <c r="N27" s="447">
        <v>0</v>
      </c>
      <c r="O27" s="447">
        <v>0</v>
      </c>
      <c r="P27" s="447">
        <v>0</v>
      </c>
      <c r="Q27" s="447">
        <v>0</v>
      </c>
      <c r="R27" s="447">
        <v>0</v>
      </c>
      <c r="S27" s="447">
        <v>0</v>
      </c>
      <c r="T27" s="447">
        <v>0</v>
      </c>
      <c r="U27" s="447">
        <v>0</v>
      </c>
      <c r="V27" s="447">
        <v>0</v>
      </c>
      <c r="W27" s="447">
        <v>0</v>
      </c>
      <c r="X27" s="447">
        <v>0</v>
      </c>
      <c r="Y27" s="447"/>
    </row>
    <row r="28" spans="1:25" s="26" customFormat="1" ht="12.75">
      <c r="A28" s="564"/>
      <c r="B28" s="69" t="s">
        <v>45</v>
      </c>
      <c r="C28" s="19" t="s">
        <v>9</v>
      </c>
      <c r="D28" s="19">
        <v>0</v>
      </c>
      <c r="E28" s="19">
        <v>0</v>
      </c>
      <c r="F28" s="19">
        <v>0</v>
      </c>
      <c r="G28" s="19">
        <v>0</v>
      </c>
      <c r="H28" s="19">
        <v>0</v>
      </c>
      <c r="I28" s="19">
        <v>0</v>
      </c>
      <c r="J28" s="19">
        <v>0</v>
      </c>
      <c r="K28" s="448">
        <v>0</v>
      </c>
      <c r="L28" s="448">
        <v>0</v>
      </c>
      <c r="M28" s="448">
        <v>0</v>
      </c>
      <c r="N28" s="448">
        <v>0</v>
      </c>
      <c r="O28" s="448">
        <v>0</v>
      </c>
      <c r="P28" s="448">
        <v>0</v>
      </c>
      <c r="Q28" s="448">
        <v>0</v>
      </c>
      <c r="R28" s="448">
        <v>0</v>
      </c>
      <c r="S28" s="448">
        <v>0</v>
      </c>
      <c r="T28" s="448">
        <v>0</v>
      </c>
      <c r="U28" s="448">
        <v>0</v>
      </c>
      <c r="V28" s="448">
        <v>0</v>
      </c>
      <c r="W28" s="448">
        <v>0</v>
      </c>
      <c r="X28" s="448">
        <v>0</v>
      </c>
      <c r="Y28" s="448"/>
    </row>
    <row r="29" spans="1:25" s="26" customFormat="1" ht="12.75">
      <c r="A29" s="565"/>
      <c r="B29" s="71" t="s">
        <v>46</v>
      </c>
      <c r="C29" s="20">
        <v>1</v>
      </c>
      <c r="D29" s="20">
        <v>0</v>
      </c>
      <c r="E29" s="20">
        <v>0</v>
      </c>
      <c r="F29" s="20">
        <v>0</v>
      </c>
      <c r="G29" s="20">
        <v>0</v>
      </c>
      <c r="H29" s="20">
        <v>0</v>
      </c>
      <c r="I29" s="20">
        <v>0</v>
      </c>
      <c r="J29" s="20">
        <v>0</v>
      </c>
      <c r="K29" s="449">
        <v>1</v>
      </c>
      <c r="L29" s="449">
        <v>0</v>
      </c>
      <c r="M29" s="449">
        <v>0</v>
      </c>
      <c r="N29" s="449">
        <v>0</v>
      </c>
      <c r="O29" s="449">
        <v>0</v>
      </c>
      <c r="P29" s="449">
        <v>0</v>
      </c>
      <c r="Q29" s="449">
        <v>0</v>
      </c>
      <c r="R29" s="449">
        <v>0</v>
      </c>
      <c r="S29" s="449">
        <v>0</v>
      </c>
      <c r="T29" s="449">
        <v>0</v>
      </c>
      <c r="U29" s="449">
        <v>0</v>
      </c>
      <c r="V29" s="449">
        <v>0</v>
      </c>
      <c r="W29" s="449">
        <v>0</v>
      </c>
      <c r="X29" s="449">
        <v>0</v>
      </c>
      <c r="Y29" s="449"/>
    </row>
    <row r="30" spans="1:25" s="26" customFormat="1" ht="12.75">
      <c r="A30" s="563" t="s">
        <v>82</v>
      </c>
      <c r="B30" s="75" t="s">
        <v>2</v>
      </c>
      <c r="C30" s="22" t="s">
        <v>9</v>
      </c>
      <c r="D30" s="22">
        <v>0</v>
      </c>
      <c r="E30" s="22">
        <v>0</v>
      </c>
      <c r="F30" s="22">
        <v>0</v>
      </c>
      <c r="G30" s="22">
        <v>0</v>
      </c>
      <c r="H30" s="22">
        <v>0</v>
      </c>
      <c r="I30" s="22">
        <v>0</v>
      </c>
      <c r="J30" s="22">
        <v>0</v>
      </c>
      <c r="K30" s="447">
        <v>0</v>
      </c>
      <c r="L30" s="447">
        <v>0</v>
      </c>
      <c r="M30" s="447">
        <v>0</v>
      </c>
      <c r="N30" s="447">
        <v>0</v>
      </c>
      <c r="O30" s="447">
        <v>0</v>
      </c>
      <c r="P30" s="447">
        <v>0</v>
      </c>
      <c r="Q30" s="447">
        <v>0</v>
      </c>
      <c r="R30" s="447">
        <v>0</v>
      </c>
      <c r="S30" s="447">
        <v>0</v>
      </c>
      <c r="T30" s="447">
        <v>0</v>
      </c>
      <c r="U30" s="447">
        <v>0</v>
      </c>
      <c r="V30" s="447">
        <v>0</v>
      </c>
      <c r="W30" s="447">
        <v>0</v>
      </c>
      <c r="X30" s="447">
        <v>0</v>
      </c>
      <c r="Y30" s="447"/>
    </row>
    <row r="31" spans="1:25" s="26" customFormat="1" ht="12.75">
      <c r="A31" s="564"/>
      <c r="B31" s="69" t="s">
        <v>45</v>
      </c>
      <c r="C31" s="19" t="s">
        <v>9</v>
      </c>
      <c r="D31" s="19">
        <v>0</v>
      </c>
      <c r="E31" s="19">
        <v>0</v>
      </c>
      <c r="F31" s="19">
        <v>0</v>
      </c>
      <c r="G31" s="19">
        <v>0</v>
      </c>
      <c r="H31" s="19">
        <v>0</v>
      </c>
      <c r="I31" s="19">
        <v>0</v>
      </c>
      <c r="J31" s="19">
        <v>0</v>
      </c>
      <c r="K31" s="448">
        <v>0</v>
      </c>
      <c r="L31" s="448">
        <v>0</v>
      </c>
      <c r="M31" s="448">
        <v>0</v>
      </c>
      <c r="N31" s="448">
        <v>0</v>
      </c>
      <c r="O31" s="448">
        <v>0</v>
      </c>
      <c r="P31" s="448">
        <v>0</v>
      </c>
      <c r="Q31" s="448">
        <v>0</v>
      </c>
      <c r="R31" s="448">
        <v>0</v>
      </c>
      <c r="S31" s="448">
        <v>0</v>
      </c>
      <c r="T31" s="448">
        <v>0</v>
      </c>
      <c r="U31" s="448">
        <v>0</v>
      </c>
      <c r="V31" s="448">
        <v>0</v>
      </c>
      <c r="W31" s="448">
        <v>0</v>
      </c>
      <c r="X31" s="448">
        <v>0</v>
      </c>
      <c r="Y31" s="448"/>
    </row>
    <row r="32" spans="1:25" s="26" customFormat="1" ht="12.75">
      <c r="A32" s="565"/>
      <c r="B32" s="71" t="s">
        <v>46</v>
      </c>
      <c r="C32" s="20" t="s">
        <v>9</v>
      </c>
      <c r="D32" s="20">
        <v>0</v>
      </c>
      <c r="E32" s="20">
        <v>0</v>
      </c>
      <c r="F32" s="20">
        <v>0</v>
      </c>
      <c r="G32" s="20">
        <v>0</v>
      </c>
      <c r="H32" s="20">
        <v>0</v>
      </c>
      <c r="I32" s="20">
        <v>0</v>
      </c>
      <c r="J32" s="20">
        <v>0</v>
      </c>
      <c r="K32" s="449">
        <v>0</v>
      </c>
      <c r="L32" s="449">
        <v>0</v>
      </c>
      <c r="M32" s="449">
        <v>0</v>
      </c>
      <c r="N32" s="449">
        <v>0</v>
      </c>
      <c r="O32" s="449">
        <v>0</v>
      </c>
      <c r="P32" s="449">
        <v>0</v>
      </c>
      <c r="Q32" s="449">
        <v>0</v>
      </c>
      <c r="R32" s="449">
        <v>0</v>
      </c>
      <c r="S32" s="449">
        <v>0</v>
      </c>
      <c r="T32" s="449">
        <v>0</v>
      </c>
      <c r="U32" s="449">
        <v>0</v>
      </c>
      <c r="V32" s="449">
        <v>0</v>
      </c>
      <c r="W32" s="449">
        <v>0</v>
      </c>
      <c r="X32" s="449">
        <v>0</v>
      </c>
      <c r="Y32" s="449"/>
    </row>
    <row r="33" spans="1:25" s="26" customFormat="1" ht="12.75">
      <c r="A33" s="563" t="s">
        <v>83</v>
      </c>
      <c r="B33" s="75" t="s">
        <v>2</v>
      </c>
      <c r="C33" s="22">
        <v>4</v>
      </c>
      <c r="D33" s="22">
        <v>0</v>
      </c>
      <c r="E33" s="22">
        <v>0</v>
      </c>
      <c r="F33" s="22">
        <v>0</v>
      </c>
      <c r="G33" s="22">
        <v>0</v>
      </c>
      <c r="H33" s="22">
        <v>0</v>
      </c>
      <c r="I33" s="22">
        <v>0</v>
      </c>
      <c r="J33" s="22">
        <v>1</v>
      </c>
      <c r="K33" s="447">
        <v>1</v>
      </c>
      <c r="L33" s="447">
        <v>1</v>
      </c>
      <c r="M33" s="447">
        <v>0</v>
      </c>
      <c r="N33" s="447">
        <v>0</v>
      </c>
      <c r="O33" s="447">
        <v>0</v>
      </c>
      <c r="P33" s="447">
        <v>1</v>
      </c>
      <c r="Q33" s="447">
        <v>0</v>
      </c>
      <c r="R33" s="447">
        <v>0</v>
      </c>
      <c r="S33" s="447">
        <v>0</v>
      </c>
      <c r="T33" s="447">
        <v>0</v>
      </c>
      <c r="U33" s="447">
        <v>0</v>
      </c>
      <c r="V33" s="447">
        <v>0</v>
      </c>
      <c r="W33" s="447">
        <v>0</v>
      </c>
      <c r="X33" s="447">
        <v>0</v>
      </c>
      <c r="Y33" s="447"/>
    </row>
    <row r="34" spans="1:25" s="26" customFormat="1" ht="12.75">
      <c r="A34" s="564"/>
      <c r="B34" s="69" t="s">
        <v>45</v>
      </c>
      <c r="C34" s="19">
        <v>3</v>
      </c>
      <c r="D34" s="19">
        <v>0</v>
      </c>
      <c r="E34" s="19">
        <v>0</v>
      </c>
      <c r="F34" s="19">
        <v>0</v>
      </c>
      <c r="G34" s="19">
        <v>0</v>
      </c>
      <c r="H34" s="19">
        <v>0</v>
      </c>
      <c r="I34" s="19">
        <v>0</v>
      </c>
      <c r="J34" s="19">
        <v>1</v>
      </c>
      <c r="K34" s="448">
        <v>1</v>
      </c>
      <c r="L34" s="448">
        <v>0</v>
      </c>
      <c r="M34" s="448">
        <v>0</v>
      </c>
      <c r="N34" s="448">
        <v>0</v>
      </c>
      <c r="O34" s="448">
        <v>0</v>
      </c>
      <c r="P34" s="448">
        <v>1</v>
      </c>
      <c r="Q34" s="448">
        <v>0</v>
      </c>
      <c r="R34" s="448">
        <v>0</v>
      </c>
      <c r="S34" s="448">
        <v>0</v>
      </c>
      <c r="T34" s="448">
        <v>0</v>
      </c>
      <c r="U34" s="448">
        <v>0</v>
      </c>
      <c r="V34" s="448">
        <v>0</v>
      </c>
      <c r="W34" s="448">
        <v>0</v>
      </c>
      <c r="X34" s="448">
        <v>0</v>
      </c>
      <c r="Y34" s="448"/>
    </row>
    <row r="35" spans="1:25" s="26" customFormat="1" ht="12.75">
      <c r="A35" s="565"/>
      <c r="B35" s="71" t="s">
        <v>46</v>
      </c>
      <c r="C35" s="20">
        <v>1</v>
      </c>
      <c r="D35" s="20">
        <v>0</v>
      </c>
      <c r="E35" s="20">
        <v>0</v>
      </c>
      <c r="F35" s="20">
        <v>0</v>
      </c>
      <c r="G35" s="20">
        <v>0</v>
      </c>
      <c r="H35" s="20">
        <v>0</v>
      </c>
      <c r="I35" s="20">
        <v>0</v>
      </c>
      <c r="J35" s="20">
        <v>0</v>
      </c>
      <c r="K35" s="449">
        <v>0</v>
      </c>
      <c r="L35" s="449">
        <v>1</v>
      </c>
      <c r="M35" s="449">
        <v>0</v>
      </c>
      <c r="N35" s="449">
        <v>0</v>
      </c>
      <c r="O35" s="449">
        <v>0</v>
      </c>
      <c r="P35" s="449">
        <v>0</v>
      </c>
      <c r="Q35" s="449">
        <v>0</v>
      </c>
      <c r="R35" s="449">
        <v>0</v>
      </c>
      <c r="S35" s="449">
        <v>0</v>
      </c>
      <c r="T35" s="449">
        <v>0</v>
      </c>
      <c r="U35" s="449">
        <v>0</v>
      </c>
      <c r="V35" s="449">
        <v>0</v>
      </c>
      <c r="W35" s="449">
        <v>0</v>
      </c>
      <c r="X35" s="449">
        <v>0</v>
      </c>
      <c r="Y35" s="449"/>
    </row>
    <row r="36" spans="1:25" s="26" customFormat="1" ht="12.75">
      <c r="A36" s="563" t="s">
        <v>84</v>
      </c>
      <c r="B36" s="75" t="s">
        <v>2</v>
      </c>
      <c r="C36" s="22">
        <v>1</v>
      </c>
      <c r="D36" s="22">
        <v>0</v>
      </c>
      <c r="E36" s="22">
        <v>0</v>
      </c>
      <c r="F36" s="22">
        <v>0</v>
      </c>
      <c r="G36" s="22">
        <v>0</v>
      </c>
      <c r="H36" s="22">
        <v>0</v>
      </c>
      <c r="I36" s="22">
        <v>0</v>
      </c>
      <c r="J36" s="22">
        <v>0</v>
      </c>
      <c r="K36" s="447">
        <v>0</v>
      </c>
      <c r="L36" s="447">
        <v>0</v>
      </c>
      <c r="M36" s="447">
        <v>0</v>
      </c>
      <c r="N36" s="447">
        <v>1</v>
      </c>
      <c r="O36" s="447">
        <v>0</v>
      </c>
      <c r="P36" s="447">
        <v>0</v>
      </c>
      <c r="Q36" s="447">
        <v>0</v>
      </c>
      <c r="R36" s="447">
        <v>0</v>
      </c>
      <c r="S36" s="447">
        <v>0</v>
      </c>
      <c r="T36" s="447">
        <v>0</v>
      </c>
      <c r="U36" s="447">
        <v>0</v>
      </c>
      <c r="V36" s="447">
        <v>0</v>
      </c>
      <c r="W36" s="447">
        <v>0</v>
      </c>
      <c r="X36" s="447">
        <v>0</v>
      </c>
      <c r="Y36" s="447"/>
    </row>
    <row r="37" spans="1:25" s="26" customFormat="1" ht="12.75">
      <c r="A37" s="564"/>
      <c r="B37" s="69" t="s">
        <v>45</v>
      </c>
      <c r="C37" s="19">
        <v>1</v>
      </c>
      <c r="D37" s="19">
        <v>0</v>
      </c>
      <c r="E37" s="19">
        <v>0</v>
      </c>
      <c r="F37" s="19">
        <v>0</v>
      </c>
      <c r="G37" s="19">
        <v>0</v>
      </c>
      <c r="H37" s="19">
        <v>0</v>
      </c>
      <c r="I37" s="19">
        <v>0</v>
      </c>
      <c r="J37" s="19">
        <v>0</v>
      </c>
      <c r="K37" s="448">
        <v>0</v>
      </c>
      <c r="L37" s="448">
        <v>0</v>
      </c>
      <c r="M37" s="448">
        <v>0</v>
      </c>
      <c r="N37" s="448">
        <v>1</v>
      </c>
      <c r="O37" s="448">
        <v>0</v>
      </c>
      <c r="P37" s="448">
        <v>0</v>
      </c>
      <c r="Q37" s="448">
        <v>0</v>
      </c>
      <c r="R37" s="448">
        <v>0</v>
      </c>
      <c r="S37" s="448">
        <v>0</v>
      </c>
      <c r="T37" s="448">
        <v>0</v>
      </c>
      <c r="U37" s="448">
        <v>0</v>
      </c>
      <c r="V37" s="448">
        <v>0</v>
      </c>
      <c r="W37" s="448">
        <v>0</v>
      </c>
      <c r="X37" s="448">
        <v>0</v>
      </c>
      <c r="Y37" s="448"/>
    </row>
    <row r="38" spans="1:25" s="26" customFormat="1" ht="12.75">
      <c r="A38" s="565"/>
      <c r="B38" s="71" t="s">
        <v>46</v>
      </c>
      <c r="C38" s="20" t="s">
        <v>9</v>
      </c>
      <c r="D38" s="20">
        <v>0</v>
      </c>
      <c r="E38" s="20">
        <v>0</v>
      </c>
      <c r="F38" s="20">
        <v>0</v>
      </c>
      <c r="G38" s="20">
        <v>0</v>
      </c>
      <c r="H38" s="20">
        <v>0</v>
      </c>
      <c r="I38" s="20">
        <v>0</v>
      </c>
      <c r="J38" s="20">
        <v>0</v>
      </c>
      <c r="K38" s="449">
        <v>0</v>
      </c>
      <c r="L38" s="449">
        <v>0</v>
      </c>
      <c r="M38" s="449">
        <v>0</v>
      </c>
      <c r="N38" s="449">
        <v>0</v>
      </c>
      <c r="O38" s="449">
        <v>0</v>
      </c>
      <c r="P38" s="449">
        <v>0</v>
      </c>
      <c r="Q38" s="449">
        <v>0</v>
      </c>
      <c r="R38" s="449">
        <v>0</v>
      </c>
      <c r="S38" s="449">
        <v>0</v>
      </c>
      <c r="T38" s="449">
        <v>0</v>
      </c>
      <c r="U38" s="449">
        <v>0</v>
      </c>
      <c r="V38" s="449">
        <v>0</v>
      </c>
      <c r="W38" s="449">
        <v>0</v>
      </c>
      <c r="X38" s="449">
        <v>0</v>
      </c>
      <c r="Y38" s="449"/>
    </row>
    <row r="39" spans="1:25" s="26" customFormat="1" ht="12.75">
      <c r="A39" s="563" t="s">
        <v>85</v>
      </c>
      <c r="B39" s="75" t="s">
        <v>2</v>
      </c>
      <c r="C39" s="22">
        <v>2</v>
      </c>
      <c r="D39" s="22">
        <v>0</v>
      </c>
      <c r="E39" s="22">
        <v>0</v>
      </c>
      <c r="F39" s="22">
        <v>0</v>
      </c>
      <c r="G39" s="22">
        <v>0</v>
      </c>
      <c r="H39" s="22">
        <v>0</v>
      </c>
      <c r="I39" s="22">
        <v>0</v>
      </c>
      <c r="J39" s="22">
        <v>0</v>
      </c>
      <c r="K39" s="447">
        <v>0</v>
      </c>
      <c r="L39" s="447">
        <v>0</v>
      </c>
      <c r="M39" s="447">
        <v>1</v>
      </c>
      <c r="N39" s="447">
        <v>0</v>
      </c>
      <c r="O39" s="447">
        <v>0</v>
      </c>
      <c r="P39" s="447">
        <v>0</v>
      </c>
      <c r="Q39" s="447">
        <v>1</v>
      </c>
      <c r="R39" s="447">
        <v>0</v>
      </c>
      <c r="S39" s="447">
        <v>0</v>
      </c>
      <c r="T39" s="447">
        <v>0</v>
      </c>
      <c r="U39" s="447">
        <v>0</v>
      </c>
      <c r="V39" s="447">
        <v>0</v>
      </c>
      <c r="W39" s="447">
        <v>0</v>
      </c>
      <c r="X39" s="447">
        <v>0</v>
      </c>
      <c r="Y39" s="447"/>
    </row>
    <row r="40" spans="1:25" s="26" customFormat="1" ht="12.75">
      <c r="A40" s="564"/>
      <c r="B40" s="69" t="s">
        <v>45</v>
      </c>
      <c r="C40" s="19">
        <v>1</v>
      </c>
      <c r="D40" s="19">
        <v>0</v>
      </c>
      <c r="E40" s="19">
        <v>0</v>
      </c>
      <c r="F40" s="19">
        <v>0</v>
      </c>
      <c r="G40" s="19">
        <v>0</v>
      </c>
      <c r="H40" s="19">
        <v>0</v>
      </c>
      <c r="I40" s="19">
        <v>0</v>
      </c>
      <c r="J40" s="19">
        <v>0</v>
      </c>
      <c r="K40" s="448">
        <v>0</v>
      </c>
      <c r="L40" s="448">
        <v>0</v>
      </c>
      <c r="M40" s="448">
        <v>0</v>
      </c>
      <c r="N40" s="448">
        <v>0</v>
      </c>
      <c r="O40" s="448">
        <v>0</v>
      </c>
      <c r="P40" s="448">
        <v>0</v>
      </c>
      <c r="Q40" s="448">
        <v>1</v>
      </c>
      <c r="R40" s="448">
        <v>0</v>
      </c>
      <c r="S40" s="448">
        <v>0</v>
      </c>
      <c r="T40" s="448">
        <v>0</v>
      </c>
      <c r="U40" s="448">
        <v>0</v>
      </c>
      <c r="V40" s="448">
        <v>0</v>
      </c>
      <c r="W40" s="448">
        <v>0</v>
      </c>
      <c r="X40" s="448">
        <v>0</v>
      </c>
      <c r="Y40" s="448"/>
    </row>
    <row r="41" spans="1:25" s="26" customFormat="1" ht="12.75">
      <c r="A41" s="565"/>
      <c r="B41" s="71" t="s">
        <v>46</v>
      </c>
      <c r="C41" s="20">
        <v>1</v>
      </c>
      <c r="D41" s="20">
        <v>0</v>
      </c>
      <c r="E41" s="20">
        <v>0</v>
      </c>
      <c r="F41" s="20">
        <v>0</v>
      </c>
      <c r="G41" s="20">
        <v>0</v>
      </c>
      <c r="H41" s="20">
        <v>0</v>
      </c>
      <c r="I41" s="20">
        <v>0</v>
      </c>
      <c r="J41" s="20">
        <v>0</v>
      </c>
      <c r="K41" s="449">
        <v>0</v>
      </c>
      <c r="L41" s="449">
        <v>0</v>
      </c>
      <c r="M41" s="449">
        <v>1</v>
      </c>
      <c r="N41" s="449">
        <v>0</v>
      </c>
      <c r="O41" s="449">
        <v>0</v>
      </c>
      <c r="P41" s="449">
        <v>0</v>
      </c>
      <c r="Q41" s="449">
        <v>0</v>
      </c>
      <c r="R41" s="449">
        <v>0</v>
      </c>
      <c r="S41" s="449">
        <v>0</v>
      </c>
      <c r="T41" s="449">
        <v>0</v>
      </c>
      <c r="U41" s="449">
        <v>0</v>
      </c>
      <c r="V41" s="449">
        <v>0</v>
      </c>
      <c r="W41" s="449">
        <v>0</v>
      </c>
      <c r="X41" s="449">
        <v>0</v>
      </c>
      <c r="Y41" s="449"/>
    </row>
    <row r="42" spans="1:25" s="26" customFormat="1" ht="12.75">
      <c r="A42" s="563" t="s">
        <v>86</v>
      </c>
      <c r="B42" s="75" t="s">
        <v>2</v>
      </c>
      <c r="C42" s="22" t="s">
        <v>9</v>
      </c>
      <c r="D42" s="22">
        <v>0</v>
      </c>
      <c r="E42" s="22">
        <v>0</v>
      </c>
      <c r="F42" s="22">
        <v>0</v>
      </c>
      <c r="G42" s="22">
        <v>0</v>
      </c>
      <c r="H42" s="22">
        <v>0</v>
      </c>
      <c r="I42" s="22">
        <v>0</v>
      </c>
      <c r="J42" s="22">
        <v>0</v>
      </c>
      <c r="K42" s="447">
        <v>0</v>
      </c>
      <c r="L42" s="447">
        <v>0</v>
      </c>
      <c r="M42" s="447">
        <v>0</v>
      </c>
      <c r="N42" s="447">
        <v>0</v>
      </c>
      <c r="O42" s="447">
        <v>0</v>
      </c>
      <c r="P42" s="447">
        <v>0</v>
      </c>
      <c r="Q42" s="447">
        <v>0</v>
      </c>
      <c r="R42" s="447">
        <v>0</v>
      </c>
      <c r="S42" s="447">
        <v>0</v>
      </c>
      <c r="T42" s="447">
        <v>0</v>
      </c>
      <c r="U42" s="447">
        <v>0</v>
      </c>
      <c r="V42" s="447">
        <v>0</v>
      </c>
      <c r="W42" s="447">
        <v>0</v>
      </c>
      <c r="X42" s="447">
        <v>0</v>
      </c>
      <c r="Y42" s="447"/>
    </row>
    <row r="43" spans="1:25" s="26" customFormat="1" ht="12.75">
      <c r="A43" s="564"/>
      <c r="B43" s="69" t="s">
        <v>45</v>
      </c>
      <c r="C43" s="19" t="s">
        <v>9</v>
      </c>
      <c r="D43" s="19">
        <v>0</v>
      </c>
      <c r="E43" s="19">
        <v>0</v>
      </c>
      <c r="F43" s="19">
        <v>0</v>
      </c>
      <c r="G43" s="19">
        <v>0</v>
      </c>
      <c r="H43" s="19">
        <v>0</v>
      </c>
      <c r="I43" s="19">
        <v>0</v>
      </c>
      <c r="J43" s="19">
        <v>0</v>
      </c>
      <c r="K43" s="448">
        <v>0</v>
      </c>
      <c r="L43" s="448">
        <v>0</v>
      </c>
      <c r="M43" s="448">
        <v>0</v>
      </c>
      <c r="N43" s="448">
        <v>0</v>
      </c>
      <c r="O43" s="448">
        <v>0</v>
      </c>
      <c r="P43" s="448">
        <v>0</v>
      </c>
      <c r="Q43" s="448">
        <v>0</v>
      </c>
      <c r="R43" s="448">
        <v>0</v>
      </c>
      <c r="S43" s="448">
        <v>0</v>
      </c>
      <c r="T43" s="448">
        <v>0</v>
      </c>
      <c r="U43" s="448">
        <v>0</v>
      </c>
      <c r="V43" s="448">
        <v>0</v>
      </c>
      <c r="W43" s="448">
        <v>0</v>
      </c>
      <c r="X43" s="448">
        <v>0</v>
      </c>
      <c r="Y43" s="448"/>
    </row>
    <row r="44" spans="1:25" s="26" customFormat="1" ht="12.75">
      <c r="A44" s="565"/>
      <c r="B44" s="71" t="s">
        <v>46</v>
      </c>
      <c r="C44" s="20" t="s">
        <v>9</v>
      </c>
      <c r="D44" s="20">
        <v>0</v>
      </c>
      <c r="E44" s="20">
        <v>0</v>
      </c>
      <c r="F44" s="20">
        <v>0</v>
      </c>
      <c r="G44" s="20">
        <v>0</v>
      </c>
      <c r="H44" s="20">
        <v>0</v>
      </c>
      <c r="I44" s="20">
        <v>0</v>
      </c>
      <c r="J44" s="20">
        <v>0</v>
      </c>
      <c r="K44" s="449">
        <v>0</v>
      </c>
      <c r="L44" s="449">
        <v>0</v>
      </c>
      <c r="M44" s="449">
        <v>0</v>
      </c>
      <c r="N44" s="449">
        <v>0</v>
      </c>
      <c r="O44" s="449">
        <v>0</v>
      </c>
      <c r="P44" s="449">
        <v>0</v>
      </c>
      <c r="Q44" s="449">
        <v>0</v>
      </c>
      <c r="R44" s="449">
        <v>0</v>
      </c>
      <c r="S44" s="449">
        <v>0</v>
      </c>
      <c r="T44" s="449">
        <v>0</v>
      </c>
      <c r="U44" s="449">
        <v>0</v>
      </c>
      <c r="V44" s="449">
        <v>0</v>
      </c>
      <c r="W44" s="449">
        <v>0</v>
      </c>
      <c r="X44" s="449">
        <v>0</v>
      </c>
      <c r="Y44" s="449"/>
    </row>
    <row r="45" spans="1:25" s="26" customFormat="1" ht="12.75">
      <c r="A45" s="563" t="s">
        <v>87</v>
      </c>
      <c r="B45" s="75" t="s">
        <v>2</v>
      </c>
      <c r="C45" s="22">
        <v>1</v>
      </c>
      <c r="D45" s="22">
        <v>0</v>
      </c>
      <c r="E45" s="22">
        <v>0</v>
      </c>
      <c r="F45" s="22">
        <v>0</v>
      </c>
      <c r="G45" s="22">
        <v>0</v>
      </c>
      <c r="H45" s="22">
        <v>0</v>
      </c>
      <c r="I45" s="22">
        <v>0</v>
      </c>
      <c r="J45" s="22">
        <v>0</v>
      </c>
      <c r="K45" s="447">
        <v>0</v>
      </c>
      <c r="L45" s="447">
        <v>1</v>
      </c>
      <c r="M45" s="447">
        <v>0</v>
      </c>
      <c r="N45" s="447">
        <v>0</v>
      </c>
      <c r="O45" s="447">
        <v>0</v>
      </c>
      <c r="P45" s="447">
        <v>0</v>
      </c>
      <c r="Q45" s="447">
        <v>0</v>
      </c>
      <c r="R45" s="447">
        <v>0</v>
      </c>
      <c r="S45" s="447">
        <v>0</v>
      </c>
      <c r="T45" s="447">
        <v>0</v>
      </c>
      <c r="U45" s="447">
        <v>0</v>
      </c>
      <c r="V45" s="447">
        <v>0</v>
      </c>
      <c r="W45" s="447">
        <v>0</v>
      </c>
      <c r="X45" s="447">
        <v>0</v>
      </c>
      <c r="Y45" s="447"/>
    </row>
    <row r="46" spans="1:25" s="26" customFormat="1" ht="12.75">
      <c r="A46" s="564"/>
      <c r="B46" s="69" t="s">
        <v>45</v>
      </c>
      <c r="C46" s="19">
        <v>1</v>
      </c>
      <c r="D46" s="19">
        <v>0</v>
      </c>
      <c r="E46" s="19">
        <v>0</v>
      </c>
      <c r="F46" s="19">
        <v>0</v>
      </c>
      <c r="G46" s="19">
        <v>0</v>
      </c>
      <c r="H46" s="19">
        <v>0</v>
      </c>
      <c r="I46" s="19">
        <v>0</v>
      </c>
      <c r="J46" s="19">
        <v>0</v>
      </c>
      <c r="K46" s="448">
        <v>0</v>
      </c>
      <c r="L46" s="448">
        <v>1</v>
      </c>
      <c r="M46" s="448">
        <v>0</v>
      </c>
      <c r="N46" s="448">
        <v>0</v>
      </c>
      <c r="O46" s="448">
        <v>0</v>
      </c>
      <c r="P46" s="448">
        <v>0</v>
      </c>
      <c r="Q46" s="448">
        <v>0</v>
      </c>
      <c r="R46" s="448">
        <v>0</v>
      </c>
      <c r="S46" s="448">
        <v>0</v>
      </c>
      <c r="T46" s="448">
        <v>0</v>
      </c>
      <c r="U46" s="448">
        <v>0</v>
      </c>
      <c r="V46" s="448">
        <v>0</v>
      </c>
      <c r="W46" s="448">
        <v>0</v>
      </c>
      <c r="X46" s="448">
        <v>0</v>
      </c>
      <c r="Y46" s="448"/>
    </row>
    <row r="47" spans="1:25" s="26" customFormat="1" ht="12.75">
      <c r="A47" s="565"/>
      <c r="B47" s="71" t="s">
        <v>46</v>
      </c>
      <c r="C47" s="20" t="s">
        <v>9</v>
      </c>
      <c r="D47" s="20">
        <v>0</v>
      </c>
      <c r="E47" s="20">
        <v>0</v>
      </c>
      <c r="F47" s="20">
        <v>0</v>
      </c>
      <c r="G47" s="20">
        <v>0</v>
      </c>
      <c r="H47" s="20">
        <v>0</v>
      </c>
      <c r="I47" s="20">
        <v>0</v>
      </c>
      <c r="J47" s="20">
        <v>0</v>
      </c>
      <c r="K47" s="449">
        <v>0</v>
      </c>
      <c r="L47" s="449">
        <v>0</v>
      </c>
      <c r="M47" s="449">
        <v>0</v>
      </c>
      <c r="N47" s="449">
        <v>0</v>
      </c>
      <c r="O47" s="449">
        <v>0</v>
      </c>
      <c r="P47" s="449">
        <v>0</v>
      </c>
      <c r="Q47" s="449">
        <v>0</v>
      </c>
      <c r="R47" s="449">
        <v>0</v>
      </c>
      <c r="S47" s="449">
        <v>0</v>
      </c>
      <c r="T47" s="449">
        <v>0</v>
      </c>
      <c r="U47" s="449">
        <v>0</v>
      </c>
      <c r="V47" s="449">
        <v>0</v>
      </c>
      <c r="W47" s="449">
        <v>0</v>
      </c>
      <c r="X47" s="449">
        <v>0</v>
      </c>
      <c r="Y47" s="449"/>
    </row>
    <row r="48" spans="1:25" s="26" customFormat="1" ht="12.75">
      <c r="A48" s="563" t="s">
        <v>88</v>
      </c>
      <c r="B48" s="75" t="s">
        <v>2</v>
      </c>
      <c r="C48" s="22">
        <v>6</v>
      </c>
      <c r="D48" s="22">
        <v>0</v>
      </c>
      <c r="E48" s="22">
        <v>0</v>
      </c>
      <c r="F48" s="22">
        <v>0</v>
      </c>
      <c r="G48" s="22">
        <v>0</v>
      </c>
      <c r="H48" s="22">
        <v>0</v>
      </c>
      <c r="I48" s="22">
        <v>2</v>
      </c>
      <c r="J48" s="22">
        <v>1</v>
      </c>
      <c r="K48" s="447">
        <v>1</v>
      </c>
      <c r="L48" s="447">
        <v>0</v>
      </c>
      <c r="M48" s="447">
        <v>0</v>
      </c>
      <c r="N48" s="447">
        <v>0</v>
      </c>
      <c r="O48" s="447">
        <v>0</v>
      </c>
      <c r="P48" s="447">
        <v>2</v>
      </c>
      <c r="Q48" s="447">
        <v>0</v>
      </c>
      <c r="R48" s="447">
        <v>0</v>
      </c>
      <c r="S48" s="447">
        <v>0</v>
      </c>
      <c r="T48" s="447">
        <v>0</v>
      </c>
      <c r="U48" s="447">
        <v>0</v>
      </c>
      <c r="V48" s="447">
        <v>0</v>
      </c>
      <c r="W48" s="447">
        <v>0</v>
      </c>
      <c r="X48" s="447">
        <v>0</v>
      </c>
      <c r="Y48" s="447"/>
    </row>
    <row r="49" spans="1:25" s="26" customFormat="1" ht="12.75">
      <c r="A49" s="564"/>
      <c r="B49" s="69" t="s">
        <v>45</v>
      </c>
      <c r="C49" s="19">
        <v>3</v>
      </c>
      <c r="D49" s="19">
        <v>0</v>
      </c>
      <c r="E49" s="19">
        <v>0</v>
      </c>
      <c r="F49" s="19">
        <v>0</v>
      </c>
      <c r="G49" s="19">
        <v>0</v>
      </c>
      <c r="H49" s="19">
        <v>0</v>
      </c>
      <c r="I49" s="19">
        <v>0</v>
      </c>
      <c r="J49" s="19">
        <v>0</v>
      </c>
      <c r="K49" s="448">
        <v>1</v>
      </c>
      <c r="L49" s="448">
        <v>0</v>
      </c>
      <c r="M49" s="448">
        <v>0</v>
      </c>
      <c r="N49" s="448">
        <v>0</v>
      </c>
      <c r="O49" s="448">
        <v>0</v>
      </c>
      <c r="P49" s="448">
        <v>2</v>
      </c>
      <c r="Q49" s="448">
        <v>0</v>
      </c>
      <c r="R49" s="448">
        <v>0</v>
      </c>
      <c r="S49" s="448">
        <v>0</v>
      </c>
      <c r="T49" s="448">
        <v>0</v>
      </c>
      <c r="U49" s="448">
        <v>0</v>
      </c>
      <c r="V49" s="448">
        <v>0</v>
      </c>
      <c r="W49" s="448">
        <v>0</v>
      </c>
      <c r="X49" s="448">
        <v>0</v>
      </c>
      <c r="Y49" s="448"/>
    </row>
    <row r="50" spans="1:25" s="26" customFormat="1" ht="12.75">
      <c r="A50" s="565"/>
      <c r="B50" s="71" t="s">
        <v>46</v>
      </c>
      <c r="C50" s="20">
        <v>3</v>
      </c>
      <c r="D50" s="20">
        <v>0</v>
      </c>
      <c r="E50" s="20">
        <v>0</v>
      </c>
      <c r="F50" s="20">
        <v>0</v>
      </c>
      <c r="G50" s="20">
        <v>0</v>
      </c>
      <c r="H50" s="20">
        <v>0</v>
      </c>
      <c r="I50" s="20">
        <v>2</v>
      </c>
      <c r="J50" s="20">
        <v>1</v>
      </c>
      <c r="K50" s="449">
        <v>0</v>
      </c>
      <c r="L50" s="449">
        <v>0</v>
      </c>
      <c r="M50" s="449">
        <v>0</v>
      </c>
      <c r="N50" s="449">
        <v>0</v>
      </c>
      <c r="O50" s="449">
        <v>0</v>
      </c>
      <c r="P50" s="449">
        <v>0</v>
      </c>
      <c r="Q50" s="449">
        <v>0</v>
      </c>
      <c r="R50" s="449">
        <v>0</v>
      </c>
      <c r="S50" s="449">
        <v>0</v>
      </c>
      <c r="T50" s="449">
        <v>0</v>
      </c>
      <c r="U50" s="449">
        <v>0</v>
      </c>
      <c r="V50" s="449">
        <v>0</v>
      </c>
      <c r="W50" s="449">
        <v>0</v>
      </c>
      <c r="X50" s="449">
        <v>0</v>
      </c>
      <c r="Y50" s="449"/>
    </row>
    <row r="51" spans="1:25" s="26" customFormat="1" ht="12.75">
      <c r="A51" s="563" t="s">
        <v>89</v>
      </c>
      <c r="B51" s="75" t="s">
        <v>2</v>
      </c>
      <c r="C51" s="22">
        <v>3</v>
      </c>
      <c r="D51" s="22">
        <v>0</v>
      </c>
      <c r="E51" s="22">
        <v>0</v>
      </c>
      <c r="F51" s="22">
        <v>0</v>
      </c>
      <c r="G51" s="22">
        <v>0</v>
      </c>
      <c r="H51" s="22">
        <v>0</v>
      </c>
      <c r="I51" s="22">
        <v>0</v>
      </c>
      <c r="J51" s="22">
        <v>0</v>
      </c>
      <c r="K51" s="447">
        <v>0</v>
      </c>
      <c r="L51" s="447">
        <v>0</v>
      </c>
      <c r="M51" s="447">
        <v>0</v>
      </c>
      <c r="N51" s="447">
        <v>0</v>
      </c>
      <c r="O51" s="447">
        <v>0</v>
      </c>
      <c r="P51" s="447">
        <v>0</v>
      </c>
      <c r="Q51" s="447">
        <v>0</v>
      </c>
      <c r="R51" s="447">
        <v>0</v>
      </c>
      <c r="S51" s="447">
        <v>2</v>
      </c>
      <c r="T51" s="447">
        <v>0</v>
      </c>
      <c r="U51" s="447">
        <v>1</v>
      </c>
      <c r="V51" s="447">
        <v>0</v>
      </c>
      <c r="W51" s="447">
        <v>0</v>
      </c>
      <c r="X51" s="447">
        <v>0</v>
      </c>
      <c r="Y51" s="447"/>
    </row>
    <row r="52" spans="1:25" s="26" customFormat="1" ht="12.75">
      <c r="A52" s="564"/>
      <c r="B52" s="69" t="s">
        <v>45</v>
      </c>
      <c r="C52" s="19">
        <v>3</v>
      </c>
      <c r="D52" s="19">
        <v>0</v>
      </c>
      <c r="E52" s="19">
        <v>0</v>
      </c>
      <c r="F52" s="19">
        <v>0</v>
      </c>
      <c r="G52" s="19">
        <v>0</v>
      </c>
      <c r="H52" s="19">
        <v>0</v>
      </c>
      <c r="I52" s="19">
        <v>0</v>
      </c>
      <c r="J52" s="19">
        <v>0</v>
      </c>
      <c r="K52" s="448">
        <v>0</v>
      </c>
      <c r="L52" s="448">
        <v>0</v>
      </c>
      <c r="M52" s="448">
        <v>0</v>
      </c>
      <c r="N52" s="448">
        <v>0</v>
      </c>
      <c r="O52" s="448">
        <v>0</v>
      </c>
      <c r="P52" s="448">
        <v>0</v>
      </c>
      <c r="Q52" s="448">
        <v>0</v>
      </c>
      <c r="R52" s="448">
        <v>0</v>
      </c>
      <c r="S52" s="448">
        <v>2</v>
      </c>
      <c r="T52" s="448">
        <v>0</v>
      </c>
      <c r="U52" s="448">
        <v>1</v>
      </c>
      <c r="V52" s="448">
        <v>0</v>
      </c>
      <c r="W52" s="448">
        <v>0</v>
      </c>
      <c r="X52" s="448">
        <v>0</v>
      </c>
      <c r="Y52" s="448"/>
    </row>
    <row r="53" spans="1:25" s="26" customFormat="1" ht="12.75">
      <c r="A53" s="565"/>
      <c r="B53" s="71" t="s">
        <v>46</v>
      </c>
      <c r="C53" s="20" t="s">
        <v>9</v>
      </c>
      <c r="D53" s="20">
        <v>0</v>
      </c>
      <c r="E53" s="20">
        <v>0</v>
      </c>
      <c r="F53" s="20">
        <v>0</v>
      </c>
      <c r="G53" s="20">
        <v>0</v>
      </c>
      <c r="H53" s="20">
        <v>0</v>
      </c>
      <c r="I53" s="20">
        <v>0</v>
      </c>
      <c r="J53" s="20">
        <v>0</v>
      </c>
      <c r="K53" s="449">
        <v>0</v>
      </c>
      <c r="L53" s="449">
        <v>0</v>
      </c>
      <c r="M53" s="449">
        <v>0</v>
      </c>
      <c r="N53" s="449">
        <v>0</v>
      </c>
      <c r="O53" s="449">
        <v>0</v>
      </c>
      <c r="P53" s="449">
        <v>0</v>
      </c>
      <c r="Q53" s="449">
        <v>0</v>
      </c>
      <c r="R53" s="449">
        <v>0</v>
      </c>
      <c r="S53" s="449">
        <v>0</v>
      </c>
      <c r="T53" s="449">
        <v>0</v>
      </c>
      <c r="U53" s="449">
        <v>0</v>
      </c>
      <c r="V53" s="449">
        <v>0</v>
      </c>
      <c r="W53" s="449">
        <v>0</v>
      </c>
      <c r="X53" s="449">
        <v>0</v>
      </c>
      <c r="Y53" s="449"/>
    </row>
    <row r="54" spans="1:25" s="26" customFormat="1" ht="12.75">
      <c r="A54" s="563" t="s">
        <v>90</v>
      </c>
      <c r="B54" s="75" t="s">
        <v>2</v>
      </c>
      <c r="C54" s="22">
        <v>1</v>
      </c>
      <c r="D54" s="22">
        <v>0</v>
      </c>
      <c r="E54" s="22">
        <v>0</v>
      </c>
      <c r="F54" s="22">
        <v>0</v>
      </c>
      <c r="G54" s="22">
        <v>0</v>
      </c>
      <c r="H54" s="22">
        <v>0</v>
      </c>
      <c r="I54" s="22">
        <v>0</v>
      </c>
      <c r="J54" s="22">
        <v>0</v>
      </c>
      <c r="K54" s="447">
        <v>1</v>
      </c>
      <c r="L54" s="447">
        <v>0</v>
      </c>
      <c r="M54" s="447">
        <v>0</v>
      </c>
      <c r="N54" s="447">
        <v>0</v>
      </c>
      <c r="O54" s="447">
        <v>0</v>
      </c>
      <c r="P54" s="447">
        <v>0</v>
      </c>
      <c r="Q54" s="447">
        <v>0</v>
      </c>
      <c r="R54" s="447">
        <v>0</v>
      </c>
      <c r="S54" s="447">
        <v>0</v>
      </c>
      <c r="T54" s="447">
        <v>0</v>
      </c>
      <c r="U54" s="447">
        <v>0</v>
      </c>
      <c r="V54" s="447">
        <v>0</v>
      </c>
      <c r="W54" s="447">
        <v>0</v>
      </c>
      <c r="X54" s="447">
        <v>0</v>
      </c>
      <c r="Y54" s="447"/>
    </row>
    <row r="55" spans="1:25" s="26" customFormat="1" ht="12.75">
      <c r="A55" s="564"/>
      <c r="B55" s="69" t="s">
        <v>45</v>
      </c>
      <c r="C55" s="19">
        <v>1</v>
      </c>
      <c r="D55" s="19">
        <v>0</v>
      </c>
      <c r="E55" s="19">
        <v>0</v>
      </c>
      <c r="F55" s="19">
        <v>0</v>
      </c>
      <c r="G55" s="19">
        <v>0</v>
      </c>
      <c r="H55" s="19">
        <v>0</v>
      </c>
      <c r="I55" s="19">
        <v>0</v>
      </c>
      <c r="J55" s="19">
        <v>0</v>
      </c>
      <c r="K55" s="448">
        <v>1</v>
      </c>
      <c r="L55" s="448">
        <v>0</v>
      </c>
      <c r="M55" s="448">
        <v>0</v>
      </c>
      <c r="N55" s="448">
        <v>0</v>
      </c>
      <c r="O55" s="448">
        <v>0</v>
      </c>
      <c r="P55" s="448">
        <v>0</v>
      </c>
      <c r="Q55" s="448">
        <v>0</v>
      </c>
      <c r="R55" s="448">
        <v>0</v>
      </c>
      <c r="S55" s="448">
        <v>0</v>
      </c>
      <c r="T55" s="448">
        <v>0</v>
      </c>
      <c r="U55" s="448">
        <v>0</v>
      </c>
      <c r="V55" s="448">
        <v>0</v>
      </c>
      <c r="W55" s="448">
        <v>0</v>
      </c>
      <c r="X55" s="448">
        <v>0</v>
      </c>
      <c r="Y55" s="448"/>
    </row>
    <row r="56" spans="1:25" s="26" customFormat="1" ht="12.75">
      <c r="A56" s="565"/>
      <c r="B56" s="71" t="s">
        <v>46</v>
      </c>
      <c r="C56" s="20" t="s">
        <v>9</v>
      </c>
      <c r="D56" s="20">
        <v>0</v>
      </c>
      <c r="E56" s="20">
        <v>0</v>
      </c>
      <c r="F56" s="20">
        <v>0</v>
      </c>
      <c r="G56" s="20">
        <v>0</v>
      </c>
      <c r="H56" s="20">
        <v>0</v>
      </c>
      <c r="I56" s="20">
        <v>0</v>
      </c>
      <c r="J56" s="20">
        <v>0</v>
      </c>
      <c r="K56" s="449">
        <v>0</v>
      </c>
      <c r="L56" s="449">
        <v>0</v>
      </c>
      <c r="M56" s="449">
        <v>0</v>
      </c>
      <c r="N56" s="449">
        <v>0</v>
      </c>
      <c r="O56" s="449">
        <v>0</v>
      </c>
      <c r="P56" s="449">
        <v>0</v>
      </c>
      <c r="Q56" s="449">
        <v>0</v>
      </c>
      <c r="R56" s="449">
        <v>0</v>
      </c>
      <c r="S56" s="449">
        <v>0</v>
      </c>
      <c r="T56" s="449">
        <v>0</v>
      </c>
      <c r="U56" s="449">
        <v>0</v>
      </c>
      <c r="V56" s="449">
        <v>0</v>
      </c>
      <c r="W56" s="449">
        <v>0</v>
      </c>
      <c r="X56" s="449">
        <v>0</v>
      </c>
      <c r="Y56" s="449"/>
    </row>
    <row r="57" spans="1:25" s="26" customFormat="1" ht="12.75">
      <c r="A57" s="563" t="s">
        <v>91</v>
      </c>
      <c r="B57" s="75" t="s">
        <v>2</v>
      </c>
      <c r="C57" s="22">
        <v>2</v>
      </c>
      <c r="D57" s="22">
        <v>0</v>
      </c>
      <c r="E57" s="22">
        <v>0</v>
      </c>
      <c r="F57" s="22">
        <v>0</v>
      </c>
      <c r="G57" s="22">
        <v>0</v>
      </c>
      <c r="H57" s="22">
        <v>0</v>
      </c>
      <c r="I57" s="22">
        <v>0</v>
      </c>
      <c r="J57" s="22">
        <v>0</v>
      </c>
      <c r="K57" s="447">
        <v>0</v>
      </c>
      <c r="L57" s="447">
        <v>0</v>
      </c>
      <c r="M57" s="447">
        <v>0</v>
      </c>
      <c r="N57" s="447">
        <v>0</v>
      </c>
      <c r="O57" s="447">
        <v>0</v>
      </c>
      <c r="P57" s="447">
        <v>1</v>
      </c>
      <c r="Q57" s="447">
        <v>0</v>
      </c>
      <c r="R57" s="447">
        <v>0</v>
      </c>
      <c r="S57" s="447">
        <v>0</v>
      </c>
      <c r="T57" s="447">
        <v>0</v>
      </c>
      <c r="U57" s="447">
        <v>0</v>
      </c>
      <c r="V57" s="447">
        <v>1</v>
      </c>
      <c r="W57" s="447">
        <v>0</v>
      </c>
      <c r="X57" s="447">
        <v>0</v>
      </c>
      <c r="Y57" s="447"/>
    </row>
    <row r="58" spans="1:25" s="26" customFormat="1" ht="12.75">
      <c r="A58" s="564"/>
      <c r="B58" s="69" t="s">
        <v>45</v>
      </c>
      <c r="C58" s="19">
        <v>1</v>
      </c>
      <c r="D58" s="19">
        <v>0</v>
      </c>
      <c r="E58" s="19">
        <v>0</v>
      </c>
      <c r="F58" s="19">
        <v>0</v>
      </c>
      <c r="G58" s="19">
        <v>0</v>
      </c>
      <c r="H58" s="19">
        <v>0</v>
      </c>
      <c r="I58" s="19">
        <v>0</v>
      </c>
      <c r="J58" s="19">
        <v>0</v>
      </c>
      <c r="K58" s="448">
        <v>0</v>
      </c>
      <c r="L58" s="448">
        <v>0</v>
      </c>
      <c r="M58" s="448">
        <v>0</v>
      </c>
      <c r="N58" s="448">
        <v>0</v>
      </c>
      <c r="O58" s="448">
        <v>0</v>
      </c>
      <c r="P58" s="448">
        <v>1</v>
      </c>
      <c r="Q58" s="448">
        <v>0</v>
      </c>
      <c r="R58" s="448">
        <v>0</v>
      </c>
      <c r="S58" s="448">
        <v>0</v>
      </c>
      <c r="T58" s="448">
        <v>0</v>
      </c>
      <c r="U58" s="448">
        <v>0</v>
      </c>
      <c r="V58" s="448">
        <v>0</v>
      </c>
      <c r="W58" s="448">
        <v>0</v>
      </c>
      <c r="X58" s="448">
        <v>0</v>
      </c>
      <c r="Y58" s="448"/>
    </row>
    <row r="59" spans="1:25" s="26" customFormat="1" ht="12.75">
      <c r="A59" s="565"/>
      <c r="B59" s="71" t="s">
        <v>46</v>
      </c>
      <c r="C59" s="20">
        <v>1</v>
      </c>
      <c r="D59" s="20">
        <v>0</v>
      </c>
      <c r="E59" s="20">
        <v>0</v>
      </c>
      <c r="F59" s="20">
        <v>0</v>
      </c>
      <c r="G59" s="20">
        <v>0</v>
      </c>
      <c r="H59" s="20">
        <v>0</v>
      </c>
      <c r="I59" s="20">
        <v>0</v>
      </c>
      <c r="J59" s="20">
        <v>0</v>
      </c>
      <c r="K59" s="449">
        <v>0</v>
      </c>
      <c r="L59" s="449">
        <v>0</v>
      </c>
      <c r="M59" s="449">
        <v>0</v>
      </c>
      <c r="N59" s="449">
        <v>0</v>
      </c>
      <c r="O59" s="449">
        <v>0</v>
      </c>
      <c r="P59" s="449">
        <v>0</v>
      </c>
      <c r="Q59" s="449">
        <v>0</v>
      </c>
      <c r="R59" s="449">
        <v>0</v>
      </c>
      <c r="S59" s="449">
        <v>0</v>
      </c>
      <c r="T59" s="449">
        <v>0</v>
      </c>
      <c r="U59" s="449">
        <v>0</v>
      </c>
      <c r="V59" s="449">
        <v>1</v>
      </c>
      <c r="W59" s="449">
        <v>0</v>
      </c>
      <c r="X59" s="449">
        <v>0</v>
      </c>
      <c r="Y59" s="449"/>
    </row>
    <row r="60" spans="1:25" s="26" customFormat="1" ht="12.75">
      <c r="A60" s="563" t="s">
        <v>92</v>
      </c>
      <c r="B60" s="75" t="s">
        <v>2</v>
      </c>
      <c r="C60" s="22">
        <v>1</v>
      </c>
      <c r="D60" s="22">
        <v>0</v>
      </c>
      <c r="E60" s="22">
        <v>0</v>
      </c>
      <c r="F60" s="22">
        <v>0</v>
      </c>
      <c r="G60" s="22">
        <v>0</v>
      </c>
      <c r="H60" s="22">
        <v>0</v>
      </c>
      <c r="I60" s="22">
        <v>0</v>
      </c>
      <c r="J60" s="22">
        <v>0</v>
      </c>
      <c r="K60" s="447">
        <v>0</v>
      </c>
      <c r="L60" s="447">
        <v>0</v>
      </c>
      <c r="M60" s="447">
        <v>0</v>
      </c>
      <c r="N60" s="447">
        <v>0</v>
      </c>
      <c r="O60" s="447">
        <v>0</v>
      </c>
      <c r="P60" s="447">
        <v>0</v>
      </c>
      <c r="Q60" s="447">
        <v>0</v>
      </c>
      <c r="R60" s="447">
        <v>1</v>
      </c>
      <c r="S60" s="447">
        <v>0</v>
      </c>
      <c r="T60" s="447">
        <v>0</v>
      </c>
      <c r="U60" s="447">
        <v>0</v>
      </c>
      <c r="V60" s="447">
        <v>0</v>
      </c>
      <c r="W60" s="447">
        <v>0</v>
      </c>
      <c r="X60" s="447">
        <v>0</v>
      </c>
      <c r="Y60" s="447"/>
    </row>
    <row r="61" spans="1:25" s="26" customFormat="1" ht="12.75">
      <c r="A61" s="564"/>
      <c r="B61" s="69" t="s">
        <v>45</v>
      </c>
      <c r="C61" s="19" t="s">
        <v>9</v>
      </c>
      <c r="D61" s="19">
        <v>0</v>
      </c>
      <c r="E61" s="19">
        <v>0</v>
      </c>
      <c r="F61" s="19">
        <v>0</v>
      </c>
      <c r="G61" s="19">
        <v>0</v>
      </c>
      <c r="H61" s="19">
        <v>0</v>
      </c>
      <c r="I61" s="19">
        <v>0</v>
      </c>
      <c r="J61" s="19">
        <v>0</v>
      </c>
      <c r="K61" s="448">
        <v>0</v>
      </c>
      <c r="L61" s="448">
        <v>0</v>
      </c>
      <c r="M61" s="448">
        <v>0</v>
      </c>
      <c r="N61" s="448">
        <v>0</v>
      </c>
      <c r="O61" s="448">
        <v>0</v>
      </c>
      <c r="P61" s="448">
        <v>0</v>
      </c>
      <c r="Q61" s="448">
        <v>0</v>
      </c>
      <c r="R61" s="448">
        <v>0</v>
      </c>
      <c r="S61" s="448">
        <v>0</v>
      </c>
      <c r="T61" s="448">
        <v>0</v>
      </c>
      <c r="U61" s="448">
        <v>0</v>
      </c>
      <c r="V61" s="448">
        <v>0</v>
      </c>
      <c r="W61" s="448">
        <v>0</v>
      </c>
      <c r="X61" s="448">
        <v>0</v>
      </c>
      <c r="Y61" s="448"/>
    </row>
    <row r="62" spans="1:25" s="26" customFormat="1" ht="12.75">
      <c r="A62" s="565"/>
      <c r="B62" s="71" t="s">
        <v>46</v>
      </c>
      <c r="C62" s="20">
        <v>1</v>
      </c>
      <c r="D62" s="20">
        <v>0</v>
      </c>
      <c r="E62" s="20">
        <v>0</v>
      </c>
      <c r="F62" s="20">
        <v>0</v>
      </c>
      <c r="G62" s="20">
        <v>0</v>
      </c>
      <c r="H62" s="20">
        <v>0</v>
      </c>
      <c r="I62" s="20">
        <v>0</v>
      </c>
      <c r="J62" s="20">
        <v>0</v>
      </c>
      <c r="K62" s="449">
        <v>0</v>
      </c>
      <c r="L62" s="449">
        <v>0</v>
      </c>
      <c r="M62" s="449">
        <v>0</v>
      </c>
      <c r="N62" s="449">
        <v>0</v>
      </c>
      <c r="O62" s="449">
        <v>0</v>
      </c>
      <c r="P62" s="449">
        <v>0</v>
      </c>
      <c r="Q62" s="449">
        <v>0</v>
      </c>
      <c r="R62" s="449">
        <v>1</v>
      </c>
      <c r="S62" s="449">
        <v>0</v>
      </c>
      <c r="T62" s="449">
        <v>0</v>
      </c>
      <c r="U62" s="449">
        <v>0</v>
      </c>
      <c r="V62" s="449">
        <v>0</v>
      </c>
      <c r="W62" s="449">
        <v>0</v>
      </c>
      <c r="X62" s="449">
        <v>0</v>
      </c>
      <c r="Y62" s="449"/>
    </row>
    <row r="63" spans="1:25" s="26" customFormat="1" ht="12.75">
      <c r="A63" s="563" t="s">
        <v>93</v>
      </c>
      <c r="B63" s="75" t="s">
        <v>2</v>
      </c>
      <c r="C63" s="22">
        <v>1</v>
      </c>
      <c r="D63" s="22">
        <v>0</v>
      </c>
      <c r="E63" s="22">
        <v>0</v>
      </c>
      <c r="F63" s="22">
        <v>0</v>
      </c>
      <c r="G63" s="22">
        <v>0</v>
      </c>
      <c r="H63" s="22">
        <v>0</v>
      </c>
      <c r="I63" s="22">
        <v>0</v>
      </c>
      <c r="J63" s="22">
        <v>0</v>
      </c>
      <c r="K63" s="447">
        <v>0</v>
      </c>
      <c r="L63" s="447">
        <v>0</v>
      </c>
      <c r="M63" s="447">
        <v>0</v>
      </c>
      <c r="N63" s="447">
        <v>0</v>
      </c>
      <c r="O63" s="447">
        <v>0</v>
      </c>
      <c r="P63" s="447">
        <v>0</v>
      </c>
      <c r="Q63" s="447">
        <v>0</v>
      </c>
      <c r="R63" s="447">
        <v>1</v>
      </c>
      <c r="S63" s="447">
        <v>0</v>
      </c>
      <c r="T63" s="447">
        <v>0</v>
      </c>
      <c r="U63" s="447">
        <v>0</v>
      </c>
      <c r="V63" s="447">
        <v>0</v>
      </c>
      <c r="W63" s="447">
        <v>0</v>
      </c>
      <c r="X63" s="447">
        <v>0</v>
      </c>
      <c r="Y63" s="447"/>
    </row>
    <row r="64" spans="1:25" s="26" customFormat="1" ht="12.75">
      <c r="A64" s="564"/>
      <c r="B64" s="69" t="s">
        <v>45</v>
      </c>
      <c r="C64" s="19">
        <v>1</v>
      </c>
      <c r="D64" s="19">
        <v>0</v>
      </c>
      <c r="E64" s="19">
        <v>0</v>
      </c>
      <c r="F64" s="19">
        <v>0</v>
      </c>
      <c r="G64" s="19">
        <v>0</v>
      </c>
      <c r="H64" s="19">
        <v>0</v>
      </c>
      <c r="I64" s="19">
        <v>0</v>
      </c>
      <c r="J64" s="19">
        <v>0</v>
      </c>
      <c r="K64" s="448">
        <v>0</v>
      </c>
      <c r="L64" s="448">
        <v>0</v>
      </c>
      <c r="M64" s="448">
        <v>0</v>
      </c>
      <c r="N64" s="448">
        <v>0</v>
      </c>
      <c r="O64" s="448">
        <v>0</v>
      </c>
      <c r="P64" s="448">
        <v>0</v>
      </c>
      <c r="Q64" s="448">
        <v>0</v>
      </c>
      <c r="R64" s="448">
        <v>1</v>
      </c>
      <c r="S64" s="448">
        <v>0</v>
      </c>
      <c r="T64" s="448">
        <v>0</v>
      </c>
      <c r="U64" s="448">
        <v>0</v>
      </c>
      <c r="V64" s="448">
        <v>0</v>
      </c>
      <c r="W64" s="448">
        <v>0</v>
      </c>
      <c r="X64" s="448">
        <v>0</v>
      </c>
      <c r="Y64" s="448"/>
    </row>
    <row r="65" spans="1:25" s="26" customFormat="1" ht="12.75">
      <c r="A65" s="565"/>
      <c r="B65" s="71" t="s">
        <v>46</v>
      </c>
      <c r="C65" s="20" t="s">
        <v>9</v>
      </c>
      <c r="D65" s="20">
        <v>0</v>
      </c>
      <c r="E65" s="20">
        <v>0</v>
      </c>
      <c r="F65" s="20">
        <v>0</v>
      </c>
      <c r="G65" s="20">
        <v>0</v>
      </c>
      <c r="H65" s="20">
        <v>0</v>
      </c>
      <c r="I65" s="20">
        <v>0</v>
      </c>
      <c r="J65" s="20">
        <v>0</v>
      </c>
      <c r="K65" s="449">
        <v>0</v>
      </c>
      <c r="L65" s="449">
        <v>0</v>
      </c>
      <c r="M65" s="449">
        <v>0</v>
      </c>
      <c r="N65" s="449">
        <v>0</v>
      </c>
      <c r="O65" s="449">
        <v>0</v>
      </c>
      <c r="P65" s="449">
        <v>0</v>
      </c>
      <c r="Q65" s="449">
        <v>0</v>
      </c>
      <c r="R65" s="449">
        <v>0</v>
      </c>
      <c r="S65" s="449">
        <v>0</v>
      </c>
      <c r="T65" s="449">
        <v>0</v>
      </c>
      <c r="U65" s="449">
        <v>0</v>
      </c>
      <c r="V65" s="449">
        <v>0</v>
      </c>
      <c r="W65" s="449">
        <v>0</v>
      </c>
      <c r="X65" s="449">
        <v>0</v>
      </c>
      <c r="Y65" s="449"/>
    </row>
    <row r="66" spans="1:25" s="26" customFormat="1" ht="12.75">
      <c r="A66" s="563" t="s">
        <v>94</v>
      </c>
      <c r="B66" s="75" t="s">
        <v>2</v>
      </c>
      <c r="C66" s="22" t="s">
        <v>9</v>
      </c>
      <c r="D66" s="22">
        <v>0</v>
      </c>
      <c r="E66" s="22">
        <v>0</v>
      </c>
      <c r="F66" s="22">
        <v>0</v>
      </c>
      <c r="G66" s="22">
        <v>0</v>
      </c>
      <c r="H66" s="22">
        <v>0</v>
      </c>
      <c r="I66" s="22">
        <v>0</v>
      </c>
      <c r="J66" s="22">
        <v>0</v>
      </c>
      <c r="K66" s="447">
        <v>0</v>
      </c>
      <c r="L66" s="447">
        <v>0</v>
      </c>
      <c r="M66" s="447">
        <v>0</v>
      </c>
      <c r="N66" s="447">
        <v>0</v>
      </c>
      <c r="O66" s="447">
        <v>0</v>
      </c>
      <c r="P66" s="447">
        <v>0</v>
      </c>
      <c r="Q66" s="447">
        <v>0</v>
      </c>
      <c r="R66" s="447">
        <v>0</v>
      </c>
      <c r="S66" s="447">
        <v>0</v>
      </c>
      <c r="T66" s="447">
        <v>0</v>
      </c>
      <c r="U66" s="447">
        <v>0</v>
      </c>
      <c r="V66" s="447">
        <v>0</v>
      </c>
      <c r="W66" s="447">
        <v>0</v>
      </c>
      <c r="X66" s="447">
        <v>0</v>
      </c>
      <c r="Y66" s="447"/>
    </row>
    <row r="67" spans="1:25" s="26" customFormat="1" ht="12.75">
      <c r="A67" s="564"/>
      <c r="B67" s="69" t="s">
        <v>45</v>
      </c>
      <c r="C67" s="19" t="s">
        <v>9</v>
      </c>
      <c r="D67" s="19">
        <v>0</v>
      </c>
      <c r="E67" s="19">
        <v>0</v>
      </c>
      <c r="F67" s="19">
        <v>0</v>
      </c>
      <c r="G67" s="19">
        <v>0</v>
      </c>
      <c r="H67" s="19">
        <v>0</v>
      </c>
      <c r="I67" s="19">
        <v>0</v>
      </c>
      <c r="J67" s="19">
        <v>0</v>
      </c>
      <c r="K67" s="448">
        <v>0</v>
      </c>
      <c r="L67" s="448">
        <v>0</v>
      </c>
      <c r="M67" s="448">
        <v>0</v>
      </c>
      <c r="N67" s="448">
        <v>0</v>
      </c>
      <c r="O67" s="448">
        <v>0</v>
      </c>
      <c r="P67" s="448">
        <v>0</v>
      </c>
      <c r="Q67" s="448">
        <v>0</v>
      </c>
      <c r="R67" s="448">
        <v>0</v>
      </c>
      <c r="S67" s="448">
        <v>0</v>
      </c>
      <c r="T67" s="448">
        <v>0</v>
      </c>
      <c r="U67" s="448">
        <v>0</v>
      </c>
      <c r="V67" s="448">
        <v>0</v>
      </c>
      <c r="W67" s="448">
        <v>0</v>
      </c>
      <c r="X67" s="448">
        <v>0</v>
      </c>
      <c r="Y67" s="448"/>
    </row>
    <row r="68" spans="1:25" s="26" customFormat="1" ht="12.75">
      <c r="A68" s="565"/>
      <c r="B68" s="71" t="s">
        <v>46</v>
      </c>
      <c r="C68" s="20" t="s">
        <v>9</v>
      </c>
      <c r="D68" s="20">
        <v>0</v>
      </c>
      <c r="E68" s="20">
        <v>0</v>
      </c>
      <c r="F68" s="20">
        <v>0</v>
      </c>
      <c r="G68" s="20">
        <v>0</v>
      </c>
      <c r="H68" s="20">
        <v>0</v>
      </c>
      <c r="I68" s="20">
        <v>0</v>
      </c>
      <c r="J68" s="20">
        <v>0</v>
      </c>
      <c r="K68" s="449">
        <v>0</v>
      </c>
      <c r="L68" s="449">
        <v>0</v>
      </c>
      <c r="M68" s="449">
        <v>0</v>
      </c>
      <c r="N68" s="449">
        <v>0</v>
      </c>
      <c r="O68" s="449">
        <v>0</v>
      </c>
      <c r="P68" s="449">
        <v>0</v>
      </c>
      <c r="Q68" s="449">
        <v>0</v>
      </c>
      <c r="R68" s="449">
        <v>0</v>
      </c>
      <c r="S68" s="449">
        <v>0</v>
      </c>
      <c r="T68" s="449">
        <v>0</v>
      </c>
      <c r="U68" s="449">
        <v>0</v>
      </c>
      <c r="V68" s="449">
        <v>0</v>
      </c>
      <c r="W68" s="449">
        <v>0</v>
      </c>
      <c r="X68" s="449">
        <v>0</v>
      </c>
      <c r="Y68" s="449"/>
    </row>
    <row r="69" spans="1:25" s="80" customFormat="1" ht="12.75">
      <c r="A69" s="77" t="s">
        <v>95</v>
      </c>
      <c r="B69" s="78"/>
      <c r="C69" s="37"/>
      <c r="D69" s="79"/>
      <c r="E69" s="37"/>
      <c r="F69" s="79"/>
      <c r="G69" s="37"/>
      <c r="H69" s="79"/>
      <c r="I69" s="37"/>
      <c r="J69" s="79"/>
      <c r="K69" s="37"/>
      <c r="L69" s="79"/>
      <c r="M69" s="37"/>
      <c r="N69" s="79"/>
      <c r="O69" s="37"/>
      <c r="P69" s="79"/>
      <c r="Q69" s="37"/>
      <c r="R69" s="79"/>
      <c r="S69" s="37"/>
      <c r="T69" s="79"/>
      <c r="U69" s="37"/>
      <c r="V69" s="79"/>
      <c r="W69" s="37"/>
      <c r="X69" s="79"/>
      <c r="Y69" s="37"/>
    </row>
  </sheetData>
  <sheetProtection/>
  <mergeCells count="22">
    <mergeCell ref="A57:A59"/>
    <mergeCell ref="A60:A62"/>
    <mergeCell ref="A63:A65"/>
    <mergeCell ref="A66:A68"/>
    <mergeCell ref="A39:A41"/>
    <mergeCell ref="A42:A44"/>
    <mergeCell ref="A45:A47"/>
    <mergeCell ref="A48:A50"/>
    <mergeCell ref="A51:A53"/>
    <mergeCell ref="A54:A56"/>
    <mergeCell ref="A21:A23"/>
    <mergeCell ref="A24:A26"/>
    <mergeCell ref="A27:A29"/>
    <mergeCell ref="A30:A32"/>
    <mergeCell ref="A33:A35"/>
    <mergeCell ref="A36:A38"/>
    <mergeCell ref="A3:A5"/>
    <mergeCell ref="A6:A8"/>
    <mergeCell ref="A9:A11"/>
    <mergeCell ref="A12:A14"/>
    <mergeCell ref="A15:A17"/>
    <mergeCell ref="A18:A20"/>
  </mergeCells>
  <printOptions/>
  <pageMargins left="0.3937007874015748" right="0.3937007874015748" top="0.5905511811023623" bottom="0.3937007874015748" header="0.31496062992125984" footer="0.31496062992125984"/>
  <pageSetup fitToHeight="1"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X69"/>
  <sheetViews>
    <sheetView showGridLines="0" view="pageBreakPreview" zoomScale="90" zoomScaleSheetLayoutView="90" zoomScalePageLayoutView="0" workbookViewId="0" topLeftCell="A1">
      <pane xSplit="2" ySplit="3" topLeftCell="C22" activePane="bottomRight" state="frozen"/>
      <selection pane="topLeft" activeCell="A1" sqref="A1"/>
      <selection pane="topRight" activeCell="A1" sqref="A1"/>
      <selection pane="bottomLeft" activeCell="A1" sqref="A1"/>
      <selection pane="bottomRight" activeCell="A1" sqref="A1"/>
    </sheetView>
  </sheetViews>
  <sheetFormatPr defaultColWidth="9.421875" defaultRowHeight="15"/>
  <cols>
    <col min="1" max="1" width="5.421875" style="18" customWidth="1"/>
    <col min="2" max="2" width="6.140625" style="25" customWidth="1"/>
    <col min="3" max="3" width="11.140625" style="18" customWidth="1"/>
    <col min="4" max="11" width="8.8515625" style="18" customWidth="1"/>
    <col min="12" max="12" width="8.8515625" style="46" customWidth="1"/>
    <col min="13" max="18" width="8.8515625" style="48" customWidth="1"/>
    <col min="19" max="19" width="9.421875" style="18" customWidth="1"/>
    <col min="20" max="20" width="4.421875" style="32" customWidth="1"/>
    <col min="21" max="21" width="3.421875" style="32" bestFit="1" customWidth="1"/>
    <col min="22" max="23" width="7.57421875" style="32" customWidth="1"/>
    <col min="24" max="24" width="7.57421875" style="18" customWidth="1"/>
    <col min="25" max="16384" width="9.421875" style="18" customWidth="1"/>
  </cols>
  <sheetData>
    <row r="1" spans="1:23" ht="12.75">
      <c r="A1" s="18" t="s">
        <v>97</v>
      </c>
      <c r="B1" s="18"/>
      <c r="L1" s="30"/>
      <c r="M1" s="26"/>
      <c r="N1" s="26"/>
      <c r="O1" s="26"/>
      <c r="P1" s="26"/>
      <c r="Q1" s="31"/>
      <c r="R1" s="30" t="s">
        <v>328</v>
      </c>
      <c r="T1" s="18"/>
      <c r="U1" s="18"/>
      <c r="V1" s="18"/>
      <c r="W1" s="18"/>
    </row>
    <row r="2" spans="1:23" ht="18.75" customHeight="1">
      <c r="A2" s="510"/>
      <c r="B2" s="510"/>
      <c r="C2" s="511" t="s">
        <v>66</v>
      </c>
      <c r="D2" s="504" t="s">
        <v>98</v>
      </c>
      <c r="E2" s="505"/>
      <c r="F2" s="505"/>
      <c r="G2" s="505"/>
      <c r="H2" s="505"/>
      <c r="I2" s="505"/>
      <c r="J2" s="505"/>
      <c r="K2" s="506"/>
      <c r="L2" s="513" t="s">
        <v>99</v>
      </c>
      <c r="M2" s="504" t="s">
        <v>100</v>
      </c>
      <c r="N2" s="505"/>
      <c r="O2" s="505"/>
      <c r="P2" s="505"/>
      <c r="Q2" s="505"/>
      <c r="R2" s="506"/>
      <c r="U2" s="33"/>
      <c r="V2" s="34"/>
      <c r="W2" s="34"/>
    </row>
    <row r="3" spans="1:24" s="35" customFormat="1" ht="30" customHeight="1">
      <c r="A3" s="510"/>
      <c r="B3" s="510"/>
      <c r="C3" s="512"/>
      <c r="D3" s="167" t="s">
        <v>101</v>
      </c>
      <c r="E3" s="167" t="s">
        <v>102</v>
      </c>
      <c r="F3" s="167" t="s">
        <v>103</v>
      </c>
      <c r="G3" s="167" t="s">
        <v>104</v>
      </c>
      <c r="H3" s="167" t="s">
        <v>105</v>
      </c>
      <c r="I3" s="167" t="s">
        <v>106</v>
      </c>
      <c r="J3" s="167" t="s">
        <v>107</v>
      </c>
      <c r="K3" s="167" t="s">
        <v>73</v>
      </c>
      <c r="L3" s="514"/>
      <c r="M3" s="168" t="s">
        <v>108</v>
      </c>
      <c r="N3" s="168" t="s">
        <v>109</v>
      </c>
      <c r="O3" s="168" t="s">
        <v>110</v>
      </c>
      <c r="P3" s="168" t="s">
        <v>111</v>
      </c>
      <c r="Q3" s="167" t="s">
        <v>112</v>
      </c>
      <c r="R3" s="168" t="s">
        <v>113</v>
      </c>
      <c r="T3" s="32"/>
      <c r="U3" s="33"/>
      <c r="V3" s="32"/>
      <c r="W3" s="32"/>
      <c r="X3" s="32"/>
    </row>
    <row r="4" spans="1:24" ht="15.75" customHeight="1">
      <c r="A4" s="507" t="s">
        <v>6</v>
      </c>
      <c r="B4" s="507"/>
      <c r="C4" s="344">
        <v>977242</v>
      </c>
      <c r="D4" s="345">
        <f>46+11053</f>
        <v>11099</v>
      </c>
      <c r="E4" s="346">
        <v>82194</v>
      </c>
      <c r="F4" s="346">
        <v>250715</v>
      </c>
      <c r="G4" s="346">
        <v>355018</v>
      </c>
      <c r="H4" s="346">
        <v>223329</v>
      </c>
      <c r="I4" s="346">
        <v>53484</v>
      </c>
      <c r="J4" s="346">
        <f>1350+51</f>
        <v>1401</v>
      </c>
      <c r="K4" s="346">
        <v>2</v>
      </c>
      <c r="L4" s="347">
        <v>1.44</v>
      </c>
      <c r="M4" s="348">
        <v>458570</v>
      </c>
      <c r="N4" s="348">
        <v>355402</v>
      </c>
      <c r="O4" s="348">
        <v>127321</v>
      </c>
      <c r="P4" s="348">
        <v>27133</v>
      </c>
      <c r="Q4" s="349">
        <v>8816</v>
      </c>
      <c r="R4" s="348" t="s">
        <v>9</v>
      </c>
      <c r="T4" s="36"/>
      <c r="U4" s="37"/>
      <c r="V4" s="37"/>
      <c r="W4" s="37"/>
      <c r="X4" s="37"/>
    </row>
    <row r="5" spans="1:24" s="219" customFormat="1" ht="15.75" customHeight="1">
      <c r="A5" s="508" t="s">
        <v>7</v>
      </c>
      <c r="B5" s="508"/>
      <c r="C5" s="420">
        <v>35129</v>
      </c>
      <c r="D5" s="421">
        <f>449+2</f>
        <v>451</v>
      </c>
      <c r="E5" s="422">
        <v>3652</v>
      </c>
      <c r="F5" s="422">
        <v>9439</v>
      </c>
      <c r="G5" s="422">
        <v>12256</v>
      </c>
      <c r="H5" s="422">
        <v>7520</v>
      </c>
      <c r="I5" s="422">
        <v>1762</v>
      </c>
      <c r="J5" s="422">
        <v>49</v>
      </c>
      <c r="K5" s="422" t="s">
        <v>9</v>
      </c>
      <c r="L5" s="423">
        <v>1.29</v>
      </c>
      <c r="M5" s="420">
        <v>16621</v>
      </c>
      <c r="N5" s="420">
        <v>12496</v>
      </c>
      <c r="O5" s="420">
        <v>4559</v>
      </c>
      <c r="P5" s="420">
        <v>1047</v>
      </c>
      <c r="Q5" s="420">
        <v>406</v>
      </c>
      <c r="R5" s="420" t="s">
        <v>9</v>
      </c>
      <c r="T5" s="220"/>
      <c r="U5" s="221"/>
      <c r="V5" s="221"/>
      <c r="W5" s="221"/>
      <c r="X5" s="221"/>
    </row>
    <row r="6" spans="1:24" ht="15.75" customHeight="1">
      <c r="A6" s="509" t="s">
        <v>75</v>
      </c>
      <c r="B6" s="509"/>
      <c r="C6" s="38">
        <f>IF(SUM(C7:C25)=0,"-",SUM(C7:C25))</f>
        <v>2460</v>
      </c>
      <c r="D6" s="38">
        <f aca="true" t="shared" si="0" ref="D6:K6">IF(SUM(D7:D25)=0,"-",SUM(D7:D25))</f>
        <v>9</v>
      </c>
      <c r="E6" s="38">
        <f t="shared" si="0"/>
        <v>134</v>
      </c>
      <c r="F6" s="38">
        <f t="shared" si="0"/>
        <v>484</v>
      </c>
      <c r="G6" s="38">
        <f t="shared" si="0"/>
        <v>797</v>
      </c>
      <c r="H6" s="38">
        <f t="shared" si="0"/>
        <v>702</v>
      </c>
      <c r="I6" s="38">
        <f t="shared" si="0"/>
        <v>284</v>
      </c>
      <c r="J6" s="38">
        <f t="shared" si="0"/>
        <v>49</v>
      </c>
      <c r="K6" s="38">
        <f t="shared" si="0"/>
        <v>1</v>
      </c>
      <c r="L6" s="39">
        <v>1.48</v>
      </c>
      <c r="M6" s="38">
        <f aca="true" t="shared" si="1" ref="M6:R6">IF(SUM(M7:M25)=0,"-",SUM(M7:M25))</f>
        <v>1094</v>
      </c>
      <c r="N6" s="38">
        <f t="shared" si="1"/>
        <v>910</v>
      </c>
      <c r="O6" s="38">
        <f t="shared" si="1"/>
        <v>343</v>
      </c>
      <c r="P6" s="38">
        <f t="shared" si="1"/>
        <v>74</v>
      </c>
      <c r="Q6" s="38">
        <f t="shared" si="1"/>
        <v>39</v>
      </c>
      <c r="R6" s="38" t="str">
        <f t="shared" si="1"/>
        <v>-</v>
      </c>
      <c r="T6" s="36"/>
      <c r="U6" s="37"/>
      <c r="V6" s="37"/>
      <c r="W6" s="37"/>
      <c r="X6" s="37"/>
    </row>
    <row r="7" spans="1:24" ht="15.75" customHeight="1">
      <c r="A7" s="518" t="s">
        <v>8</v>
      </c>
      <c r="B7" s="519"/>
      <c r="C7" s="454">
        <f>SUM(D7:K7)</f>
        <v>1314</v>
      </c>
      <c r="D7" s="453" t="s">
        <v>321</v>
      </c>
      <c r="E7" s="453">
        <v>17</v>
      </c>
      <c r="F7" s="453">
        <v>168</v>
      </c>
      <c r="G7" s="453">
        <v>402</v>
      </c>
      <c r="H7" s="453">
        <v>448</v>
      </c>
      <c r="I7" s="453">
        <v>229</v>
      </c>
      <c r="J7" s="453">
        <v>49</v>
      </c>
      <c r="K7" s="453">
        <v>1</v>
      </c>
      <c r="L7" s="453">
        <v>1.38</v>
      </c>
      <c r="M7" s="453">
        <v>646</v>
      </c>
      <c r="N7" s="453">
        <v>468</v>
      </c>
      <c r="O7" s="453">
        <v>161</v>
      </c>
      <c r="P7" s="453">
        <v>26</v>
      </c>
      <c r="Q7" s="453">
        <v>13</v>
      </c>
      <c r="R7" s="453"/>
      <c r="T7" s="36"/>
      <c r="U7" s="37"/>
      <c r="V7" s="37"/>
      <c r="W7" s="37"/>
      <c r="X7" s="37"/>
    </row>
    <row r="8" spans="1:24" ht="15.75" customHeight="1">
      <c r="A8" s="518" t="s">
        <v>10</v>
      </c>
      <c r="B8" s="519"/>
      <c r="C8" s="453">
        <v>306</v>
      </c>
      <c r="D8" s="453">
        <v>1</v>
      </c>
      <c r="E8" s="453">
        <v>31</v>
      </c>
      <c r="F8" s="453">
        <v>83</v>
      </c>
      <c r="G8" s="453">
        <v>106</v>
      </c>
      <c r="H8" s="453">
        <v>70</v>
      </c>
      <c r="I8" s="453">
        <v>15</v>
      </c>
      <c r="J8" s="453" t="s">
        <v>9</v>
      </c>
      <c r="K8" s="453" t="s">
        <v>9</v>
      </c>
      <c r="L8" s="453">
        <v>1.52</v>
      </c>
      <c r="M8" s="453">
        <v>114</v>
      </c>
      <c r="N8" s="453">
        <v>128</v>
      </c>
      <c r="O8" s="453">
        <v>42</v>
      </c>
      <c r="P8" s="453">
        <v>15</v>
      </c>
      <c r="Q8" s="453">
        <v>7</v>
      </c>
      <c r="R8" s="453"/>
      <c r="T8" s="36"/>
      <c r="U8" s="37"/>
      <c r="V8" s="37"/>
      <c r="W8" s="37"/>
      <c r="X8" s="37"/>
    </row>
    <row r="9" spans="1:24" ht="15.75" customHeight="1">
      <c r="A9" s="518" t="s">
        <v>11</v>
      </c>
      <c r="B9" s="519"/>
      <c r="C9" s="453">
        <v>36</v>
      </c>
      <c r="D9" s="453" t="s">
        <v>9</v>
      </c>
      <c r="E9" s="453">
        <v>2</v>
      </c>
      <c r="F9" s="453">
        <v>10</v>
      </c>
      <c r="G9" s="453">
        <v>12</v>
      </c>
      <c r="H9" s="453">
        <v>10</v>
      </c>
      <c r="I9" s="453">
        <v>2</v>
      </c>
      <c r="J9" s="453" t="s">
        <v>9</v>
      </c>
      <c r="K9" s="453" t="s">
        <v>9</v>
      </c>
      <c r="L9" s="453">
        <v>1.61</v>
      </c>
      <c r="M9" s="453">
        <v>18</v>
      </c>
      <c r="N9" s="453">
        <v>6</v>
      </c>
      <c r="O9" s="453">
        <v>7</v>
      </c>
      <c r="P9" s="453">
        <v>4</v>
      </c>
      <c r="Q9" s="453">
        <v>1</v>
      </c>
      <c r="R9" s="453"/>
      <c r="T9" s="36"/>
      <c r="U9" s="37"/>
      <c r="V9" s="37"/>
      <c r="W9" s="37"/>
      <c r="X9" s="37"/>
    </row>
    <row r="10" spans="1:24" ht="15.75" customHeight="1">
      <c r="A10" s="518" t="s">
        <v>12</v>
      </c>
      <c r="B10" s="519"/>
      <c r="C10" s="453">
        <v>35</v>
      </c>
      <c r="D10" s="453" t="s">
        <v>9</v>
      </c>
      <c r="E10" s="453">
        <v>2</v>
      </c>
      <c r="F10" s="453">
        <v>9</v>
      </c>
      <c r="G10" s="453">
        <v>13</v>
      </c>
      <c r="H10" s="453">
        <v>9</v>
      </c>
      <c r="I10" s="453">
        <v>2</v>
      </c>
      <c r="J10" s="453" t="s">
        <v>9</v>
      </c>
      <c r="K10" s="453" t="s">
        <v>9</v>
      </c>
      <c r="L10" s="453">
        <v>1.61</v>
      </c>
      <c r="M10" s="453">
        <v>10</v>
      </c>
      <c r="N10" s="453">
        <v>20</v>
      </c>
      <c r="O10" s="453">
        <v>4</v>
      </c>
      <c r="P10" s="453">
        <v>1</v>
      </c>
      <c r="Q10" s="453">
        <v>0</v>
      </c>
      <c r="R10" s="453"/>
      <c r="T10" s="36"/>
      <c r="U10" s="37"/>
      <c r="V10" s="37"/>
      <c r="W10" s="37"/>
      <c r="X10" s="37"/>
    </row>
    <row r="11" spans="1:24" ht="15.75" customHeight="1">
      <c r="A11" s="518" t="s">
        <v>13</v>
      </c>
      <c r="B11" s="519"/>
      <c r="C11" s="453">
        <v>49</v>
      </c>
      <c r="D11" s="453" t="s">
        <v>9</v>
      </c>
      <c r="E11" s="453">
        <v>4</v>
      </c>
      <c r="F11" s="453">
        <v>14</v>
      </c>
      <c r="G11" s="453">
        <v>22</v>
      </c>
      <c r="H11" s="453">
        <v>6</v>
      </c>
      <c r="I11" s="453">
        <v>3</v>
      </c>
      <c r="J11" s="453" t="s">
        <v>9</v>
      </c>
      <c r="K11" s="453" t="s">
        <v>9</v>
      </c>
      <c r="L11" s="453">
        <v>1.58</v>
      </c>
      <c r="M11" s="453">
        <v>19</v>
      </c>
      <c r="N11" s="453">
        <v>16</v>
      </c>
      <c r="O11" s="453">
        <v>12</v>
      </c>
      <c r="P11" s="453">
        <v>1</v>
      </c>
      <c r="Q11" s="453">
        <v>1</v>
      </c>
      <c r="R11" s="453"/>
      <c r="T11" s="36"/>
      <c r="U11" s="37"/>
      <c r="V11" s="37"/>
      <c r="W11" s="37"/>
      <c r="X11" s="37"/>
    </row>
    <row r="12" spans="1:24" ht="15.75" customHeight="1">
      <c r="A12" s="518" t="s">
        <v>14</v>
      </c>
      <c r="B12" s="519"/>
      <c r="C12" s="453">
        <v>40</v>
      </c>
      <c r="D12" s="453" t="s">
        <v>9</v>
      </c>
      <c r="E12" s="453">
        <v>5</v>
      </c>
      <c r="F12" s="453">
        <v>12</v>
      </c>
      <c r="G12" s="453">
        <v>15</v>
      </c>
      <c r="H12" s="453">
        <v>6</v>
      </c>
      <c r="I12" s="453">
        <v>2</v>
      </c>
      <c r="J12" s="453" t="s">
        <v>9</v>
      </c>
      <c r="K12" s="453" t="s">
        <v>9</v>
      </c>
      <c r="L12" s="453">
        <v>1.56</v>
      </c>
      <c r="M12" s="453">
        <v>16</v>
      </c>
      <c r="N12" s="453">
        <v>16</v>
      </c>
      <c r="O12" s="453">
        <v>7</v>
      </c>
      <c r="P12" s="453">
        <v>0</v>
      </c>
      <c r="Q12" s="453">
        <v>1</v>
      </c>
      <c r="R12" s="453"/>
      <c r="T12" s="36"/>
      <c r="U12" s="37"/>
      <c r="V12" s="37"/>
      <c r="W12" s="37"/>
      <c r="X12" s="37"/>
    </row>
    <row r="13" spans="1:24" ht="15.75" customHeight="1">
      <c r="A13" s="518" t="s">
        <v>15</v>
      </c>
      <c r="B13" s="519"/>
      <c r="C13" s="453">
        <v>51</v>
      </c>
      <c r="D13" s="453" t="s">
        <v>9</v>
      </c>
      <c r="E13" s="453">
        <v>5</v>
      </c>
      <c r="F13" s="453">
        <v>14</v>
      </c>
      <c r="G13" s="453">
        <v>11</v>
      </c>
      <c r="H13" s="453">
        <v>18</v>
      </c>
      <c r="I13" s="453">
        <v>3</v>
      </c>
      <c r="J13" s="453" t="s">
        <v>9</v>
      </c>
      <c r="K13" s="453" t="s">
        <v>9</v>
      </c>
      <c r="L13" s="453">
        <v>1.53</v>
      </c>
      <c r="M13" s="453">
        <v>14</v>
      </c>
      <c r="N13" s="453">
        <v>27</v>
      </c>
      <c r="O13" s="453">
        <v>4</v>
      </c>
      <c r="P13" s="453">
        <v>5</v>
      </c>
      <c r="Q13" s="453">
        <v>1</v>
      </c>
      <c r="R13" s="453"/>
      <c r="T13" s="40"/>
      <c r="U13" s="37"/>
      <c r="V13" s="37"/>
      <c r="W13" s="37"/>
      <c r="X13" s="37"/>
    </row>
    <row r="14" spans="1:24" ht="15.75" customHeight="1">
      <c r="A14" s="518" t="s">
        <v>16</v>
      </c>
      <c r="B14" s="519"/>
      <c r="C14" s="453">
        <v>123</v>
      </c>
      <c r="D14" s="453">
        <v>1</v>
      </c>
      <c r="E14" s="453">
        <v>13</v>
      </c>
      <c r="F14" s="453">
        <v>35</v>
      </c>
      <c r="G14" s="453">
        <v>41</v>
      </c>
      <c r="H14" s="453">
        <v>27</v>
      </c>
      <c r="I14" s="453">
        <v>6</v>
      </c>
      <c r="J14" s="453" t="s">
        <v>9</v>
      </c>
      <c r="K14" s="453" t="s">
        <v>9</v>
      </c>
      <c r="L14" s="453">
        <v>1.63</v>
      </c>
      <c r="M14" s="453">
        <v>38</v>
      </c>
      <c r="N14" s="453">
        <v>60</v>
      </c>
      <c r="O14" s="453">
        <v>19</v>
      </c>
      <c r="P14" s="453">
        <v>3</v>
      </c>
      <c r="Q14" s="453">
        <v>3</v>
      </c>
      <c r="R14" s="453"/>
      <c r="T14" s="40"/>
      <c r="U14" s="37"/>
      <c r="V14" s="37"/>
      <c r="W14" s="37"/>
      <c r="X14" s="37"/>
    </row>
    <row r="15" spans="1:24" ht="15.75" customHeight="1">
      <c r="A15" s="518" t="s">
        <v>17</v>
      </c>
      <c r="B15" s="519"/>
      <c r="C15" s="453">
        <v>24</v>
      </c>
      <c r="D15" s="453" t="s">
        <v>9</v>
      </c>
      <c r="E15" s="453">
        <v>2</v>
      </c>
      <c r="F15" s="453">
        <v>3</v>
      </c>
      <c r="G15" s="453">
        <v>12</v>
      </c>
      <c r="H15" s="453">
        <v>4</v>
      </c>
      <c r="I15" s="453">
        <v>3</v>
      </c>
      <c r="J15" s="453" t="s">
        <v>9</v>
      </c>
      <c r="K15" s="453" t="s">
        <v>9</v>
      </c>
      <c r="L15" s="453">
        <v>1.45</v>
      </c>
      <c r="M15" s="453">
        <v>7</v>
      </c>
      <c r="N15" s="453">
        <v>8</v>
      </c>
      <c r="O15" s="453">
        <v>4</v>
      </c>
      <c r="P15" s="453">
        <v>4</v>
      </c>
      <c r="Q15" s="453">
        <v>1</v>
      </c>
      <c r="R15" s="453"/>
      <c r="T15" s="40"/>
      <c r="U15" s="37"/>
      <c r="V15" s="37"/>
      <c r="W15" s="37"/>
      <c r="X15" s="37"/>
    </row>
    <row r="16" spans="1:24" ht="15.75" customHeight="1">
      <c r="A16" s="518" t="s">
        <v>18</v>
      </c>
      <c r="B16" s="519"/>
      <c r="C16" s="453">
        <v>30</v>
      </c>
      <c r="D16" s="453" t="s">
        <v>9</v>
      </c>
      <c r="E16" s="453">
        <v>5</v>
      </c>
      <c r="F16" s="453">
        <v>9</v>
      </c>
      <c r="G16" s="453">
        <v>8</v>
      </c>
      <c r="H16" s="453">
        <v>7</v>
      </c>
      <c r="I16" s="453">
        <v>1</v>
      </c>
      <c r="J16" s="453" t="s">
        <v>9</v>
      </c>
      <c r="K16" s="453" t="s">
        <v>9</v>
      </c>
      <c r="L16" s="453">
        <v>1.6</v>
      </c>
      <c r="M16" s="453">
        <v>13</v>
      </c>
      <c r="N16" s="453">
        <v>11</v>
      </c>
      <c r="O16" s="453">
        <v>4</v>
      </c>
      <c r="P16" s="453">
        <v>1</v>
      </c>
      <c r="Q16" s="453">
        <v>1</v>
      </c>
      <c r="R16" s="453"/>
      <c r="T16" s="40"/>
      <c r="U16" s="37"/>
      <c r="V16" s="37"/>
      <c r="W16" s="37"/>
      <c r="X16" s="37"/>
    </row>
    <row r="17" spans="1:24" ht="15.75" customHeight="1">
      <c r="A17" s="518" t="s">
        <v>19</v>
      </c>
      <c r="B17" s="519"/>
      <c r="C17" s="453">
        <v>52</v>
      </c>
      <c r="D17" s="453">
        <v>2</v>
      </c>
      <c r="E17" s="453">
        <v>7</v>
      </c>
      <c r="F17" s="453">
        <v>16</v>
      </c>
      <c r="G17" s="453">
        <v>17</v>
      </c>
      <c r="H17" s="453">
        <v>8</v>
      </c>
      <c r="I17" s="453">
        <v>2</v>
      </c>
      <c r="J17" s="453" t="s">
        <v>9</v>
      </c>
      <c r="K17" s="453" t="s">
        <v>9</v>
      </c>
      <c r="L17" s="453">
        <v>1.59</v>
      </c>
      <c r="M17" s="453">
        <v>26</v>
      </c>
      <c r="N17" s="453">
        <v>13</v>
      </c>
      <c r="O17" s="453">
        <v>11</v>
      </c>
      <c r="P17" s="453">
        <v>2</v>
      </c>
      <c r="Q17" s="453">
        <v>0</v>
      </c>
      <c r="R17" s="453"/>
      <c r="T17" s="40"/>
      <c r="U17" s="37"/>
      <c r="V17" s="37"/>
      <c r="W17" s="37"/>
      <c r="X17" s="37"/>
    </row>
    <row r="18" spans="1:24" ht="15.75" customHeight="1">
      <c r="A18" s="518" t="s">
        <v>20</v>
      </c>
      <c r="B18" s="519"/>
      <c r="C18" s="453">
        <v>51</v>
      </c>
      <c r="D18" s="453" t="s">
        <v>9</v>
      </c>
      <c r="E18" s="453">
        <v>5</v>
      </c>
      <c r="F18" s="453">
        <v>15</v>
      </c>
      <c r="G18" s="453">
        <v>22</v>
      </c>
      <c r="H18" s="453">
        <v>8</v>
      </c>
      <c r="I18" s="453">
        <v>1</v>
      </c>
      <c r="J18" s="453" t="s">
        <v>9</v>
      </c>
      <c r="K18" s="453" t="s">
        <v>9</v>
      </c>
      <c r="L18" s="453">
        <v>1.44</v>
      </c>
      <c r="M18" s="453">
        <v>21</v>
      </c>
      <c r="N18" s="453">
        <v>21</v>
      </c>
      <c r="O18" s="453">
        <v>8</v>
      </c>
      <c r="P18" s="453">
        <v>0</v>
      </c>
      <c r="Q18" s="453">
        <v>1</v>
      </c>
      <c r="R18" s="453"/>
      <c r="T18" s="40"/>
      <c r="U18" s="37"/>
      <c r="V18" s="37"/>
      <c r="W18" s="37"/>
      <c r="X18" s="37"/>
    </row>
    <row r="19" spans="1:24" ht="15.75" customHeight="1">
      <c r="A19" s="518" t="s">
        <v>21</v>
      </c>
      <c r="B19" s="519"/>
      <c r="C19" s="453">
        <v>158</v>
      </c>
      <c r="D19" s="453">
        <v>3</v>
      </c>
      <c r="E19" s="453">
        <v>18</v>
      </c>
      <c r="F19" s="453">
        <v>41</v>
      </c>
      <c r="G19" s="453">
        <v>54</v>
      </c>
      <c r="H19" s="453">
        <v>37</v>
      </c>
      <c r="I19" s="453">
        <v>5</v>
      </c>
      <c r="J19" s="453" t="s">
        <v>9</v>
      </c>
      <c r="K19" s="453" t="s">
        <v>9</v>
      </c>
      <c r="L19" s="453">
        <v>1.46</v>
      </c>
      <c r="M19" s="453">
        <v>70</v>
      </c>
      <c r="N19" s="453">
        <v>59</v>
      </c>
      <c r="O19" s="453">
        <v>21</v>
      </c>
      <c r="P19" s="453">
        <v>4</v>
      </c>
      <c r="Q19" s="453">
        <v>4</v>
      </c>
      <c r="R19" s="453"/>
      <c r="T19" s="40"/>
      <c r="U19" s="37"/>
      <c r="V19" s="37"/>
      <c r="W19" s="37"/>
      <c r="X19" s="37"/>
    </row>
    <row r="20" spans="1:24" ht="15.75" customHeight="1">
      <c r="A20" s="518" t="s">
        <v>22</v>
      </c>
      <c r="B20" s="519"/>
      <c r="C20" s="453">
        <v>33</v>
      </c>
      <c r="D20" s="453" t="s">
        <v>9</v>
      </c>
      <c r="E20" s="453">
        <v>7</v>
      </c>
      <c r="F20" s="453">
        <v>8</v>
      </c>
      <c r="G20" s="453">
        <v>10</v>
      </c>
      <c r="H20" s="453">
        <v>6</v>
      </c>
      <c r="I20" s="453">
        <v>2</v>
      </c>
      <c r="J20" s="453" t="s">
        <v>9</v>
      </c>
      <c r="K20" s="453" t="s">
        <v>9</v>
      </c>
      <c r="L20" s="453">
        <v>1.26</v>
      </c>
      <c r="M20" s="453">
        <v>15</v>
      </c>
      <c r="N20" s="453">
        <v>8</v>
      </c>
      <c r="O20" s="453">
        <v>8</v>
      </c>
      <c r="P20" s="453">
        <v>1</v>
      </c>
      <c r="Q20" s="453">
        <v>1</v>
      </c>
      <c r="R20" s="453"/>
      <c r="T20" s="40"/>
      <c r="U20" s="37"/>
      <c r="V20" s="37"/>
      <c r="W20" s="37"/>
      <c r="X20" s="37"/>
    </row>
    <row r="21" spans="1:24" ht="15.75" customHeight="1">
      <c r="A21" s="518" t="s">
        <v>23</v>
      </c>
      <c r="B21" s="519"/>
      <c r="C21" s="453">
        <v>19</v>
      </c>
      <c r="D21" s="453" t="s">
        <v>9</v>
      </c>
      <c r="E21" s="453" t="s">
        <v>9</v>
      </c>
      <c r="F21" s="453">
        <v>5</v>
      </c>
      <c r="G21" s="453">
        <v>7</v>
      </c>
      <c r="H21" s="453">
        <v>4</v>
      </c>
      <c r="I21" s="453">
        <v>3</v>
      </c>
      <c r="J21" s="453" t="s">
        <v>9</v>
      </c>
      <c r="K21" s="453" t="s">
        <v>9</v>
      </c>
      <c r="L21" s="453">
        <v>1.3</v>
      </c>
      <c r="M21" s="453">
        <v>7</v>
      </c>
      <c r="N21" s="453">
        <v>8</v>
      </c>
      <c r="O21" s="453">
        <v>3</v>
      </c>
      <c r="P21" s="453">
        <v>1</v>
      </c>
      <c r="Q21" s="453">
        <v>0</v>
      </c>
      <c r="R21" s="453"/>
      <c r="T21" s="40"/>
      <c r="U21" s="37"/>
      <c r="V21" s="37"/>
      <c r="W21" s="37"/>
      <c r="X21" s="37"/>
    </row>
    <row r="22" spans="1:24" ht="15.75" customHeight="1">
      <c r="A22" s="518" t="s">
        <v>24</v>
      </c>
      <c r="B22" s="519"/>
      <c r="C22" s="453">
        <v>52</v>
      </c>
      <c r="D22" s="453">
        <v>2</v>
      </c>
      <c r="E22" s="453">
        <v>4</v>
      </c>
      <c r="F22" s="453">
        <v>14</v>
      </c>
      <c r="G22" s="453">
        <v>16</v>
      </c>
      <c r="H22" s="453">
        <v>16</v>
      </c>
      <c r="I22" s="453" t="s">
        <v>9</v>
      </c>
      <c r="J22" s="453" t="s">
        <v>9</v>
      </c>
      <c r="K22" s="453" t="s">
        <v>9</v>
      </c>
      <c r="L22" s="453">
        <v>1.68</v>
      </c>
      <c r="M22" s="453">
        <v>24</v>
      </c>
      <c r="N22" s="453">
        <v>14</v>
      </c>
      <c r="O22" s="453">
        <v>11</v>
      </c>
      <c r="P22" s="453">
        <v>1</v>
      </c>
      <c r="Q22" s="453">
        <v>2</v>
      </c>
      <c r="R22" s="453"/>
      <c r="T22" s="40"/>
      <c r="U22" s="37"/>
      <c r="V22" s="37"/>
      <c r="W22" s="37"/>
      <c r="X22" s="37"/>
    </row>
    <row r="23" spans="1:24" ht="15.75" customHeight="1">
      <c r="A23" s="518" t="s">
        <v>25</v>
      </c>
      <c r="B23" s="519"/>
      <c r="C23" s="453">
        <v>51</v>
      </c>
      <c r="D23" s="453" t="s">
        <v>9</v>
      </c>
      <c r="E23" s="453">
        <v>5</v>
      </c>
      <c r="F23" s="453">
        <v>14</v>
      </c>
      <c r="G23" s="453">
        <v>18</v>
      </c>
      <c r="H23" s="453">
        <v>11</v>
      </c>
      <c r="I23" s="453">
        <v>3</v>
      </c>
      <c r="J23" s="453" t="s">
        <v>9</v>
      </c>
      <c r="K23" s="453" t="s">
        <v>9</v>
      </c>
      <c r="L23" s="453">
        <v>1.59</v>
      </c>
      <c r="M23" s="453">
        <v>21</v>
      </c>
      <c r="N23" s="453">
        <v>18</v>
      </c>
      <c r="O23" s="453">
        <v>9</v>
      </c>
      <c r="P23" s="453">
        <v>3</v>
      </c>
      <c r="Q23" s="453">
        <v>0</v>
      </c>
      <c r="R23" s="453"/>
      <c r="T23" s="40"/>
      <c r="U23" s="37"/>
      <c r="V23" s="37"/>
      <c r="W23" s="37"/>
      <c r="X23" s="37"/>
    </row>
    <row r="24" spans="1:24" ht="15.75" customHeight="1">
      <c r="A24" s="518" t="s">
        <v>26</v>
      </c>
      <c r="B24" s="519"/>
      <c r="C24" s="453">
        <v>13</v>
      </c>
      <c r="D24" s="453" t="s">
        <v>9</v>
      </c>
      <c r="E24" s="453">
        <v>1</v>
      </c>
      <c r="F24" s="453">
        <v>5</v>
      </c>
      <c r="G24" s="453">
        <v>5</v>
      </c>
      <c r="H24" s="453">
        <v>1</v>
      </c>
      <c r="I24" s="453">
        <v>1</v>
      </c>
      <c r="J24" s="453" t="s">
        <v>9</v>
      </c>
      <c r="K24" s="453" t="s">
        <v>9</v>
      </c>
      <c r="L24" s="453">
        <v>1.49</v>
      </c>
      <c r="M24" s="453">
        <v>4</v>
      </c>
      <c r="N24" s="453">
        <v>4</v>
      </c>
      <c r="O24" s="453">
        <v>3</v>
      </c>
      <c r="P24" s="453">
        <v>1</v>
      </c>
      <c r="Q24" s="453">
        <v>1</v>
      </c>
      <c r="R24" s="453"/>
      <c r="T24" s="40"/>
      <c r="U24" s="37"/>
      <c r="V24" s="37"/>
      <c r="W24" s="37"/>
      <c r="X24" s="37"/>
    </row>
    <row r="25" spans="1:24" ht="15.75" customHeight="1">
      <c r="A25" s="518" t="s">
        <v>27</v>
      </c>
      <c r="B25" s="519"/>
      <c r="C25" s="453">
        <v>23</v>
      </c>
      <c r="D25" s="453" t="s">
        <v>9</v>
      </c>
      <c r="E25" s="453">
        <v>1</v>
      </c>
      <c r="F25" s="453">
        <v>9</v>
      </c>
      <c r="G25" s="453">
        <v>6</v>
      </c>
      <c r="H25" s="453">
        <v>6</v>
      </c>
      <c r="I25" s="453">
        <v>1</v>
      </c>
      <c r="J25" s="453" t="s">
        <v>9</v>
      </c>
      <c r="K25" s="453" t="s">
        <v>9</v>
      </c>
      <c r="L25" s="453">
        <v>1.69</v>
      </c>
      <c r="M25" s="453">
        <v>11</v>
      </c>
      <c r="N25" s="453">
        <v>5</v>
      </c>
      <c r="O25" s="453">
        <v>5</v>
      </c>
      <c r="P25" s="453">
        <v>1</v>
      </c>
      <c r="Q25" s="453">
        <v>1</v>
      </c>
      <c r="R25" s="453"/>
      <c r="T25" s="40"/>
      <c r="U25" s="37"/>
      <c r="V25" s="37"/>
      <c r="W25" s="37"/>
      <c r="X25" s="37"/>
    </row>
    <row r="26" spans="1:23" s="25" customFormat="1" ht="12.75">
      <c r="A26" s="26" t="s">
        <v>114</v>
      </c>
      <c r="B26" s="516" t="s">
        <v>115</v>
      </c>
      <c r="C26" s="516"/>
      <c r="D26" s="516"/>
      <c r="E26" s="516"/>
      <c r="F26" s="516"/>
      <c r="G26" s="516"/>
      <c r="H26" s="516"/>
      <c r="I26" s="516"/>
      <c r="J26" s="516"/>
      <c r="K26" s="516"/>
      <c r="L26" s="516"/>
      <c r="M26" s="516"/>
      <c r="N26" s="516"/>
      <c r="O26" s="516"/>
      <c r="P26" s="516"/>
      <c r="Q26" s="516"/>
      <c r="R26" s="516"/>
      <c r="T26" s="40"/>
      <c r="U26" s="37"/>
      <c r="V26" s="37"/>
      <c r="W26" s="37"/>
    </row>
    <row r="27" spans="2:23" s="25" customFormat="1" ht="12.75">
      <c r="B27" s="516" t="s">
        <v>116</v>
      </c>
      <c r="C27" s="516"/>
      <c r="D27" s="516"/>
      <c r="E27" s="516"/>
      <c r="F27" s="516"/>
      <c r="G27" s="516"/>
      <c r="H27" s="516"/>
      <c r="I27" s="516"/>
      <c r="J27" s="516"/>
      <c r="K27" s="516"/>
      <c r="L27" s="516"/>
      <c r="M27" s="516"/>
      <c r="N27" s="516"/>
      <c r="O27" s="516"/>
      <c r="P27" s="516"/>
      <c r="Q27" s="516"/>
      <c r="R27" s="516"/>
      <c r="T27" s="40"/>
      <c r="U27" s="37"/>
      <c r="V27" s="37"/>
      <c r="W27" s="37"/>
    </row>
    <row r="28" spans="1:23" s="25" customFormat="1" ht="12.75">
      <c r="A28" s="26" t="s">
        <v>117</v>
      </c>
      <c r="B28" s="517" t="s">
        <v>118</v>
      </c>
      <c r="C28" s="517"/>
      <c r="D28" s="517"/>
      <c r="E28" s="517"/>
      <c r="F28" s="517"/>
      <c r="G28" s="517"/>
      <c r="H28" s="517"/>
      <c r="I28" s="517"/>
      <c r="J28" s="517"/>
      <c r="K28" s="517"/>
      <c r="L28" s="517"/>
      <c r="M28" s="517"/>
      <c r="N28" s="517"/>
      <c r="O28" s="517"/>
      <c r="P28" s="517"/>
      <c r="Q28" s="517"/>
      <c r="R28" s="517"/>
      <c r="T28" s="40"/>
      <c r="U28" s="37"/>
      <c r="V28" s="37"/>
      <c r="W28" s="37"/>
    </row>
    <row r="29" spans="1:23" s="25" customFormat="1" ht="12.75">
      <c r="A29" s="26"/>
      <c r="B29" s="516" t="s">
        <v>119</v>
      </c>
      <c r="C29" s="516"/>
      <c r="D29" s="516"/>
      <c r="E29" s="516"/>
      <c r="F29" s="516"/>
      <c r="G29" s="516"/>
      <c r="H29" s="516"/>
      <c r="I29" s="516"/>
      <c r="J29" s="516"/>
      <c r="K29" s="516"/>
      <c r="L29" s="516"/>
      <c r="M29" s="516"/>
      <c r="N29" s="516"/>
      <c r="O29" s="516"/>
      <c r="P29" s="516"/>
      <c r="Q29" s="516"/>
      <c r="R29" s="516"/>
      <c r="T29" s="40"/>
      <c r="U29" s="37"/>
      <c r="V29" s="37"/>
      <c r="W29" s="37"/>
    </row>
    <row r="30" spans="1:23" s="42" customFormat="1" ht="12.75">
      <c r="A30" s="41" t="s">
        <v>120</v>
      </c>
      <c r="B30" s="516" t="s">
        <v>121</v>
      </c>
      <c r="C30" s="516"/>
      <c r="D30" s="516"/>
      <c r="E30" s="516"/>
      <c r="F30" s="516"/>
      <c r="G30" s="516"/>
      <c r="H30" s="516"/>
      <c r="I30" s="516"/>
      <c r="J30" s="516"/>
      <c r="K30" s="516"/>
      <c r="L30" s="516"/>
      <c r="M30" s="516"/>
      <c r="N30" s="516"/>
      <c r="O30" s="516"/>
      <c r="P30" s="516"/>
      <c r="Q30" s="516"/>
      <c r="R30" s="516"/>
      <c r="T30" s="40"/>
      <c r="U30" s="37"/>
      <c r="V30" s="37"/>
      <c r="W30" s="37"/>
    </row>
    <row r="31" spans="1:23" s="42" customFormat="1" ht="12.75">
      <c r="A31" s="41" t="s">
        <v>122</v>
      </c>
      <c r="B31" s="516" t="s">
        <v>123</v>
      </c>
      <c r="C31" s="516"/>
      <c r="D31" s="516"/>
      <c r="E31" s="516"/>
      <c r="F31" s="516"/>
      <c r="G31" s="516"/>
      <c r="H31" s="516"/>
      <c r="I31" s="516"/>
      <c r="J31" s="516"/>
      <c r="K31" s="516"/>
      <c r="L31" s="516"/>
      <c r="M31" s="516"/>
      <c r="N31" s="516"/>
      <c r="O31" s="516"/>
      <c r="P31" s="516"/>
      <c r="Q31" s="516"/>
      <c r="R31" s="516"/>
      <c r="T31" s="40"/>
      <c r="U31" s="37"/>
      <c r="V31" s="37"/>
      <c r="W31" s="37"/>
    </row>
    <row r="32" spans="1:23" s="42" customFormat="1" ht="12.75">
      <c r="A32" s="41" t="s">
        <v>124</v>
      </c>
      <c r="B32" s="517" t="s">
        <v>125</v>
      </c>
      <c r="C32" s="516"/>
      <c r="D32" s="516"/>
      <c r="E32" s="516"/>
      <c r="F32" s="516"/>
      <c r="G32" s="516"/>
      <c r="H32" s="516"/>
      <c r="I32" s="516"/>
      <c r="J32" s="516"/>
      <c r="K32" s="516"/>
      <c r="L32" s="516"/>
      <c r="M32" s="516"/>
      <c r="N32" s="516"/>
      <c r="O32" s="516"/>
      <c r="P32" s="516"/>
      <c r="Q32" s="516"/>
      <c r="R32" s="516"/>
      <c r="T32" s="40"/>
      <c r="U32" s="37"/>
      <c r="V32" s="37"/>
      <c r="W32" s="37"/>
    </row>
    <row r="33" spans="1:23" s="42" customFormat="1" ht="12.75">
      <c r="A33" s="41"/>
      <c r="B33" s="516" t="s">
        <v>126</v>
      </c>
      <c r="C33" s="516"/>
      <c r="D33" s="516"/>
      <c r="E33" s="516"/>
      <c r="F33" s="516"/>
      <c r="G33" s="516"/>
      <c r="H33" s="516"/>
      <c r="I33" s="516"/>
      <c r="J33" s="516"/>
      <c r="K33" s="516"/>
      <c r="L33" s="516"/>
      <c r="M33" s="516"/>
      <c r="N33" s="516"/>
      <c r="O33" s="516"/>
      <c r="P33" s="516"/>
      <c r="Q33" s="516"/>
      <c r="R33" s="516"/>
      <c r="T33" s="40"/>
      <c r="U33" s="37"/>
      <c r="V33" s="37"/>
      <c r="W33" s="37"/>
    </row>
    <row r="34" spans="2:23" s="43" customFormat="1" ht="12.75">
      <c r="B34" s="515" t="s">
        <v>127</v>
      </c>
      <c r="C34" s="515"/>
      <c r="D34" s="515"/>
      <c r="E34" s="515"/>
      <c r="F34" s="515"/>
      <c r="G34" s="515"/>
      <c r="H34" s="515"/>
      <c r="I34" s="515"/>
      <c r="J34" s="515"/>
      <c r="K34" s="515"/>
      <c r="L34" s="515"/>
      <c r="M34" s="515"/>
      <c r="N34" s="515"/>
      <c r="O34" s="515"/>
      <c r="P34" s="515"/>
      <c r="Q34" s="515"/>
      <c r="R34" s="515"/>
      <c r="T34" s="40"/>
      <c r="U34" s="37"/>
      <c r="V34" s="37"/>
      <c r="W34" s="37"/>
    </row>
    <row r="35" spans="2:23" ht="18" customHeight="1">
      <c r="B35" s="42"/>
      <c r="C35" s="43"/>
      <c r="D35" s="43"/>
      <c r="E35" s="43"/>
      <c r="F35" s="43"/>
      <c r="G35" s="43"/>
      <c r="H35" s="43"/>
      <c r="I35" s="43"/>
      <c r="J35" s="43"/>
      <c r="K35" s="43"/>
      <c r="L35" s="44"/>
      <c r="M35" s="45"/>
      <c r="N35" s="45"/>
      <c r="O35" s="45"/>
      <c r="P35" s="45"/>
      <c r="Q35" s="45"/>
      <c r="R35" s="45"/>
      <c r="T35" s="40"/>
      <c r="U35" s="37"/>
      <c r="V35" s="37"/>
      <c r="W35" s="37"/>
    </row>
    <row r="36" spans="13:23" ht="18" customHeight="1">
      <c r="M36" s="47"/>
      <c r="N36" s="47"/>
      <c r="O36" s="47"/>
      <c r="P36" s="47"/>
      <c r="Q36" s="47"/>
      <c r="R36" s="47"/>
      <c r="T36" s="40"/>
      <c r="U36" s="37"/>
      <c r="V36" s="37"/>
      <c r="W36" s="37"/>
    </row>
    <row r="37" spans="13:23" ht="12.75">
      <c r="M37" s="47"/>
      <c r="N37" s="47"/>
      <c r="O37" s="47"/>
      <c r="P37" s="47"/>
      <c r="Q37" s="47"/>
      <c r="R37" s="47"/>
      <c r="T37" s="40"/>
      <c r="U37" s="37"/>
      <c r="V37" s="37"/>
      <c r="W37" s="37"/>
    </row>
    <row r="38" spans="20:23" ht="12.75">
      <c r="T38" s="40"/>
      <c r="U38" s="37"/>
      <c r="V38" s="37"/>
      <c r="W38" s="37"/>
    </row>
    <row r="39" spans="20:23" ht="12.75">
      <c r="T39" s="40"/>
      <c r="U39" s="37"/>
      <c r="V39" s="37"/>
      <c r="W39" s="37"/>
    </row>
    <row r="40" spans="20:23" ht="12.75">
      <c r="T40" s="40"/>
      <c r="U40" s="37"/>
      <c r="V40" s="37"/>
      <c r="W40" s="37"/>
    </row>
    <row r="41" spans="20:23" ht="12.75">
      <c r="T41" s="40"/>
      <c r="U41" s="37"/>
      <c r="V41" s="37"/>
      <c r="W41" s="37"/>
    </row>
    <row r="42" spans="20:23" ht="12.75">
      <c r="T42" s="40"/>
      <c r="U42" s="37"/>
      <c r="V42" s="37"/>
      <c r="W42" s="37"/>
    </row>
    <row r="43" spans="20:23" ht="12.75">
      <c r="T43" s="40"/>
      <c r="U43" s="37"/>
      <c r="V43" s="37"/>
      <c r="W43" s="37"/>
    </row>
    <row r="44" spans="20:23" ht="12.75">
      <c r="T44" s="40"/>
      <c r="U44" s="37"/>
      <c r="V44" s="37"/>
      <c r="W44" s="37"/>
    </row>
    <row r="45" spans="20:23" ht="12.75">
      <c r="T45" s="40"/>
      <c r="U45" s="37"/>
      <c r="V45" s="37"/>
      <c r="W45" s="37"/>
    </row>
    <row r="46" spans="20:23" ht="12.75">
      <c r="T46" s="40"/>
      <c r="U46" s="37"/>
      <c r="V46" s="37"/>
      <c r="W46" s="37"/>
    </row>
    <row r="47" spans="20:23" ht="12.75">
      <c r="T47" s="40"/>
      <c r="U47" s="37"/>
      <c r="V47" s="37"/>
      <c r="W47" s="37"/>
    </row>
    <row r="48" spans="20:23" ht="12.75">
      <c r="T48" s="40"/>
      <c r="U48" s="37"/>
      <c r="V48" s="37"/>
      <c r="W48" s="37"/>
    </row>
    <row r="49" spans="20:23" ht="12.75">
      <c r="T49" s="40"/>
      <c r="U49" s="37"/>
      <c r="V49" s="37"/>
      <c r="W49" s="37"/>
    </row>
    <row r="50" spans="20:23" ht="12.75">
      <c r="T50" s="40"/>
      <c r="U50" s="37"/>
      <c r="V50" s="37"/>
      <c r="W50" s="37"/>
    </row>
    <row r="51" spans="20:23" ht="12.75">
      <c r="T51" s="40"/>
      <c r="U51" s="37"/>
      <c r="V51" s="37"/>
      <c r="W51" s="37"/>
    </row>
    <row r="52" spans="20:23" ht="12.75">
      <c r="T52" s="40"/>
      <c r="U52" s="37"/>
      <c r="V52" s="37"/>
      <c r="W52" s="37"/>
    </row>
    <row r="53" spans="20:23" ht="12.75">
      <c r="T53" s="40"/>
      <c r="U53" s="37"/>
      <c r="V53" s="37"/>
      <c r="W53" s="37"/>
    </row>
    <row r="54" spans="20:23" ht="12.75">
      <c r="T54" s="40"/>
      <c r="U54" s="37"/>
      <c r="V54" s="37"/>
      <c r="W54" s="37"/>
    </row>
    <row r="55" spans="20:23" ht="12.75">
      <c r="T55" s="40"/>
      <c r="U55" s="37"/>
      <c r="V55" s="37"/>
      <c r="W55" s="37"/>
    </row>
    <row r="56" spans="20:23" ht="12.75">
      <c r="T56" s="40"/>
      <c r="U56" s="37"/>
      <c r="V56" s="37"/>
      <c r="W56" s="37"/>
    </row>
    <row r="57" spans="20:23" ht="12.75">
      <c r="T57" s="40"/>
      <c r="U57" s="37"/>
      <c r="V57" s="37"/>
      <c r="W57" s="37"/>
    </row>
    <row r="58" spans="20:23" ht="12.75">
      <c r="T58" s="40"/>
      <c r="U58" s="37"/>
      <c r="V58" s="37"/>
      <c r="W58" s="37"/>
    </row>
    <row r="59" spans="20:23" ht="12.75">
      <c r="T59" s="40"/>
      <c r="U59" s="37"/>
      <c r="V59" s="37"/>
      <c r="W59" s="37"/>
    </row>
    <row r="60" spans="20:23" ht="12.75">
      <c r="T60" s="40"/>
      <c r="U60" s="37"/>
      <c r="V60" s="37"/>
      <c r="W60" s="37"/>
    </row>
    <row r="61" spans="20:23" ht="12.75">
      <c r="T61" s="40"/>
      <c r="U61" s="37"/>
      <c r="V61" s="37"/>
      <c r="W61" s="37"/>
    </row>
    <row r="62" spans="20:23" ht="12.75">
      <c r="T62" s="40"/>
      <c r="U62" s="37"/>
      <c r="V62" s="37"/>
      <c r="W62" s="37"/>
    </row>
    <row r="63" spans="20:23" ht="12.75">
      <c r="T63" s="40"/>
      <c r="U63" s="37"/>
      <c r="V63" s="37"/>
      <c r="W63" s="37"/>
    </row>
    <row r="64" spans="20:23" ht="12.75">
      <c r="T64" s="40"/>
      <c r="U64" s="37"/>
      <c r="V64" s="37"/>
      <c r="W64" s="37"/>
    </row>
    <row r="65" spans="20:23" ht="12.75">
      <c r="T65" s="40"/>
      <c r="U65" s="37"/>
      <c r="V65" s="37"/>
      <c r="W65" s="37"/>
    </row>
    <row r="66" spans="20:23" ht="12.75">
      <c r="T66" s="40"/>
      <c r="U66" s="37"/>
      <c r="V66" s="37"/>
      <c r="W66" s="37"/>
    </row>
    <row r="67" spans="20:23" ht="12.75">
      <c r="T67" s="40"/>
      <c r="U67" s="37"/>
      <c r="V67" s="37"/>
      <c r="W67" s="37"/>
    </row>
    <row r="68" spans="20:23" ht="12.75">
      <c r="T68" s="40"/>
      <c r="U68" s="37"/>
      <c r="V68" s="37"/>
      <c r="W68" s="37"/>
    </row>
    <row r="69" spans="20:23" ht="12.75">
      <c r="T69" s="40"/>
      <c r="U69" s="37"/>
      <c r="V69" s="37"/>
      <c r="W69" s="37"/>
    </row>
  </sheetData>
  <sheetProtection/>
  <mergeCells count="36">
    <mergeCell ref="A24:B24"/>
    <mergeCell ref="A25:B25"/>
    <mergeCell ref="A7:B7"/>
    <mergeCell ref="A8:B8"/>
    <mergeCell ref="A9:B9"/>
    <mergeCell ref="A10:B10"/>
    <mergeCell ref="A11:B11"/>
    <mergeCell ref="A12:B12"/>
    <mergeCell ref="B29:R29"/>
    <mergeCell ref="B30:R30"/>
    <mergeCell ref="B31:R31"/>
    <mergeCell ref="B32:R32"/>
    <mergeCell ref="B33:R33"/>
    <mergeCell ref="A13:B13"/>
    <mergeCell ref="A14:B14"/>
    <mergeCell ref="A15:B15"/>
    <mergeCell ref="A16:B16"/>
    <mergeCell ref="A23:B23"/>
    <mergeCell ref="B34:R34"/>
    <mergeCell ref="B26:R26"/>
    <mergeCell ref="B27:R27"/>
    <mergeCell ref="B28:R28"/>
    <mergeCell ref="A17:B17"/>
    <mergeCell ref="A18:B18"/>
    <mergeCell ref="A19:B19"/>
    <mergeCell ref="A20:B20"/>
    <mergeCell ref="A21:B21"/>
    <mergeCell ref="A22:B22"/>
    <mergeCell ref="M2:R2"/>
    <mergeCell ref="A4:B4"/>
    <mergeCell ref="A5:B5"/>
    <mergeCell ref="A6:B6"/>
    <mergeCell ref="A2:B3"/>
    <mergeCell ref="C2:C3"/>
    <mergeCell ref="D2:K2"/>
    <mergeCell ref="L2:L3"/>
  </mergeCells>
  <hyperlinks>
    <hyperlink ref="B34" r:id="rId1" display="http://www.mhlw.go.jp/toukai/saikin/hw/jinkou/tokusyu/hoken04/5.html"/>
  </hyperlinks>
  <printOptions/>
  <pageMargins left="0.3937007874015748" right="0.3937007874015748" top="0.5905511811023623" bottom="0.5905511811023623" header="0.31496062992125984" footer="0.31496062992125984"/>
  <pageSetup fitToHeight="1" fitToWidth="1" horizontalDpi="600" verticalDpi="600" orientation="landscape" paperSize="9" scale="90" r:id="rId2"/>
</worksheet>
</file>

<file path=xl/worksheets/sheet4.xml><?xml version="1.0" encoding="utf-8"?>
<worksheet xmlns="http://schemas.openxmlformats.org/spreadsheetml/2006/main" xmlns:r="http://schemas.openxmlformats.org/officeDocument/2006/relationships">
  <sheetPr>
    <pageSetUpPr fitToPage="1"/>
  </sheetPr>
  <dimension ref="A1:AC69"/>
  <sheetViews>
    <sheetView showGridLines="0" view="pageBreakPreview" zoomScale="90" zoomScaleNormal="91" zoomScaleSheetLayoutView="90" zoomScalePageLayoutView="0" workbookViewId="0" topLeftCell="A1">
      <pane xSplit="2" ySplit="2" topLeftCell="C30" activePane="bottomRight" state="frozen"/>
      <selection pane="topLeft" activeCell="A1" sqref="A1"/>
      <selection pane="topRight" activeCell="A1" sqref="A1"/>
      <selection pane="bottomLeft" activeCell="A1" sqref="A1"/>
      <selection pane="bottomRight" activeCell="A48" sqref="A48:A50"/>
    </sheetView>
  </sheetViews>
  <sheetFormatPr defaultColWidth="9.00390625" defaultRowHeight="12" customHeight="1"/>
  <cols>
    <col min="1" max="1" width="10.140625" style="25" customWidth="1"/>
    <col min="2" max="2" width="5.00390625" style="18" bestFit="1" customWidth="1"/>
    <col min="3" max="3" width="11.140625" style="18" customWidth="1"/>
    <col min="4" max="4" width="6.421875" style="18" bestFit="1" customWidth="1"/>
    <col min="5" max="5" width="5.421875" style="18" bestFit="1" customWidth="1"/>
    <col min="6" max="17" width="7.421875" style="18" bestFit="1" customWidth="1"/>
    <col min="18" max="22" width="8.421875" style="18" bestFit="1" customWidth="1"/>
    <col min="23" max="24" width="7.421875" style="18" bestFit="1" customWidth="1"/>
    <col min="25" max="25" width="9.140625" style="18" customWidth="1"/>
    <col min="26" max="26" width="9.00390625" style="32" customWidth="1"/>
    <col min="27" max="27" width="4.421875" style="32" customWidth="1"/>
    <col min="28" max="28" width="3.421875" style="32" bestFit="1" customWidth="1"/>
    <col min="29" max="29" width="7.421875" style="32" bestFit="1" customWidth="1"/>
    <col min="30" max="16384" width="9.00390625" style="18" customWidth="1"/>
  </cols>
  <sheetData>
    <row r="1" spans="1:29" ht="12.75">
      <c r="A1" s="150" t="s">
        <v>128</v>
      </c>
      <c r="C1" s="162"/>
      <c r="D1" s="163"/>
      <c r="E1" s="163"/>
      <c r="F1" s="163"/>
      <c r="G1" s="163"/>
      <c r="H1" s="163"/>
      <c r="I1" s="163"/>
      <c r="J1" s="163"/>
      <c r="K1" s="163"/>
      <c r="L1" s="163"/>
      <c r="M1" s="163"/>
      <c r="N1" s="163"/>
      <c r="O1" s="163"/>
      <c r="P1" s="163"/>
      <c r="Q1" s="163"/>
      <c r="R1" s="163"/>
      <c r="S1" s="163"/>
      <c r="T1" s="163"/>
      <c r="U1" s="163"/>
      <c r="V1" s="163"/>
      <c r="W1" s="163"/>
      <c r="Y1" s="30" t="s">
        <v>328</v>
      </c>
      <c r="Z1" s="49"/>
      <c r="AB1" s="33"/>
      <c r="AC1" s="34"/>
    </row>
    <row r="2" spans="1:28" ht="12.75">
      <c r="A2" s="164"/>
      <c r="B2" s="165"/>
      <c r="C2" s="157" t="s">
        <v>2</v>
      </c>
      <c r="D2" s="157" t="s">
        <v>129</v>
      </c>
      <c r="E2" s="157" t="s">
        <v>130</v>
      </c>
      <c r="F2" s="158" t="s">
        <v>131</v>
      </c>
      <c r="G2" s="157" t="s">
        <v>132</v>
      </c>
      <c r="H2" s="158" t="s">
        <v>133</v>
      </c>
      <c r="I2" s="157" t="s">
        <v>134</v>
      </c>
      <c r="J2" s="158" t="s">
        <v>135</v>
      </c>
      <c r="K2" s="157" t="s">
        <v>136</v>
      </c>
      <c r="L2" s="157" t="s">
        <v>137</v>
      </c>
      <c r="M2" s="157" t="s">
        <v>138</v>
      </c>
      <c r="N2" s="158" t="s">
        <v>139</v>
      </c>
      <c r="O2" s="157" t="s">
        <v>140</v>
      </c>
      <c r="P2" s="158" t="s">
        <v>141</v>
      </c>
      <c r="Q2" s="157" t="s">
        <v>142</v>
      </c>
      <c r="R2" s="158" t="s">
        <v>143</v>
      </c>
      <c r="S2" s="157" t="s">
        <v>144</v>
      </c>
      <c r="T2" s="158" t="s">
        <v>145</v>
      </c>
      <c r="U2" s="157" t="s">
        <v>146</v>
      </c>
      <c r="V2" s="158" t="s">
        <v>147</v>
      </c>
      <c r="W2" s="157" t="s">
        <v>148</v>
      </c>
      <c r="X2" s="158" t="s">
        <v>149</v>
      </c>
      <c r="Y2" s="166" t="s">
        <v>44</v>
      </c>
      <c r="Z2" s="50"/>
      <c r="AB2" s="33"/>
    </row>
    <row r="3" spans="1:29" ht="12.75">
      <c r="A3" s="520" t="s">
        <v>6</v>
      </c>
      <c r="B3" s="350" t="s">
        <v>2</v>
      </c>
      <c r="C3" s="327">
        <v>1308158</v>
      </c>
      <c r="D3" s="327">
        <v>2620</v>
      </c>
      <c r="E3" s="327">
        <v>391</v>
      </c>
      <c r="F3" s="327">
        <v>441</v>
      </c>
      <c r="G3" s="327">
        <v>1166</v>
      </c>
      <c r="H3" s="327">
        <v>2083</v>
      </c>
      <c r="I3" s="327">
        <v>2480</v>
      </c>
      <c r="J3" s="327">
        <v>3355</v>
      </c>
      <c r="K3" s="327">
        <v>5195</v>
      </c>
      <c r="L3" s="327">
        <v>9266</v>
      </c>
      <c r="M3" s="327">
        <v>13925</v>
      </c>
      <c r="N3" s="327">
        <v>19487</v>
      </c>
      <c r="O3" s="327">
        <v>28339</v>
      </c>
      <c r="P3" s="327">
        <v>48237</v>
      </c>
      <c r="Q3" s="327">
        <v>93542</v>
      </c>
      <c r="R3" s="327">
        <v>107849</v>
      </c>
      <c r="S3" s="327">
        <v>153048</v>
      </c>
      <c r="T3" s="327">
        <v>223824</v>
      </c>
      <c r="U3" s="327">
        <v>260637</v>
      </c>
      <c r="V3" s="327">
        <v>209447</v>
      </c>
      <c r="W3" s="327">
        <v>95967</v>
      </c>
      <c r="X3" s="327">
        <v>26431</v>
      </c>
      <c r="Y3" s="327">
        <v>428</v>
      </c>
      <c r="Z3" s="50"/>
      <c r="AA3" s="36"/>
      <c r="AB3" s="37"/>
      <c r="AC3" s="37"/>
    </row>
    <row r="4" spans="1:29" ht="12.75">
      <c r="A4" s="521"/>
      <c r="B4" s="351" t="s">
        <v>45</v>
      </c>
      <c r="C4" s="331">
        <v>674946</v>
      </c>
      <c r="D4" s="331">
        <v>1352</v>
      </c>
      <c r="E4" s="331">
        <v>229</v>
      </c>
      <c r="F4" s="331">
        <v>254</v>
      </c>
      <c r="G4" s="331">
        <v>816</v>
      </c>
      <c r="H4" s="331">
        <v>1471</v>
      </c>
      <c r="I4" s="331">
        <v>1714</v>
      </c>
      <c r="J4" s="331">
        <v>2227</v>
      </c>
      <c r="K4" s="331">
        <v>3282</v>
      </c>
      <c r="L4" s="331">
        <v>5836</v>
      </c>
      <c r="M4" s="331">
        <v>8888</v>
      </c>
      <c r="N4" s="331">
        <v>12531</v>
      </c>
      <c r="O4" s="331">
        <v>19071</v>
      </c>
      <c r="P4" s="331">
        <v>33474</v>
      </c>
      <c r="Q4" s="331">
        <v>65109</v>
      </c>
      <c r="R4" s="331">
        <v>72548</v>
      </c>
      <c r="S4" s="331">
        <v>97128</v>
      </c>
      <c r="T4" s="331">
        <v>128016</v>
      </c>
      <c r="U4" s="331">
        <v>124580</v>
      </c>
      <c r="V4" s="331">
        <v>70786</v>
      </c>
      <c r="W4" s="331">
        <v>21280</v>
      </c>
      <c r="X4" s="331">
        <v>4016</v>
      </c>
      <c r="Y4" s="331">
        <v>338</v>
      </c>
      <c r="Z4" s="50"/>
      <c r="AA4" s="36"/>
      <c r="AB4" s="37"/>
      <c r="AC4" s="37"/>
    </row>
    <row r="5" spans="1:29" ht="12.75">
      <c r="A5" s="522"/>
      <c r="B5" s="352" t="s">
        <v>46</v>
      </c>
      <c r="C5" s="334">
        <v>633212</v>
      </c>
      <c r="D5" s="334">
        <v>1268</v>
      </c>
      <c r="E5" s="334">
        <v>162</v>
      </c>
      <c r="F5" s="334">
        <v>187</v>
      </c>
      <c r="G5" s="334">
        <v>350</v>
      </c>
      <c r="H5" s="334">
        <v>612</v>
      </c>
      <c r="I5" s="334">
        <v>766</v>
      </c>
      <c r="J5" s="334">
        <v>1128</v>
      </c>
      <c r="K5" s="334">
        <v>1913</v>
      </c>
      <c r="L5" s="334">
        <v>3430</v>
      </c>
      <c r="M5" s="334">
        <v>5037</v>
      </c>
      <c r="N5" s="334">
        <v>6956</v>
      </c>
      <c r="O5" s="334">
        <v>9268</v>
      </c>
      <c r="P5" s="334">
        <v>14763</v>
      </c>
      <c r="Q5" s="334">
        <v>28433</v>
      </c>
      <c r="R5" s="334">
        <v>35301</v>
      </c>
      <c r="S5" s="334">
        <v>55920</v>
      </c>
      <c r="T5" s="334">
        <v>95808</v>
      </c>
      <c r="U5" s="334">
        <v>136057</v>
      </c>
      <c r="V5" s="334">
        <v>138661</v>
      </c>
      <c r="W5" s="334">
        <v>74687</v>
      </c>
      <c r="X5" s="334">
        <v>22415</v>
      </c>
      <c r="Y5" s="334">
        <v>90</v>
      </c>
      <c r="Z5" s="50"/>
      <c r="AA5" s="36"/>
      <c r="AB5" s="37"/>
      <c r="AC5" s="37"/>
    </row>
    <row r="6" spans="1:29" ht="12.75">
      <c r="A6" s="523" t="s">
        <v>7</v>
      </c>
      <c r="B6" s="402" t="s">
        <v>2</v>
      </c>
      <c r="C6" s="105">
        <v>61920</v>
      </c>
      <c r="D6" s="105">
        <v>100</v>
      </c>
      <c r="E6" s="105">
        <v>14</v>
      </c>
      <c r="F6" s="105">
        <v>10</v>
      </c>
      <c r="G6" s="105">
        <v>58</v>
      </c>
      <c r="H6" s="105">
        <v>82</v>
      </c>
      <c r="I6" s="105">
        <v>127</v>
      </c>
      <c r="J6" s="105">
        <v>142</v>
      </c>
      <c r="K6" s="105">
        <v>272</v>
      </c>
      <c r="L6" s="105">
        <v>450</v>
      </c>
      <c r="M6" s="105">
        <v>656</v>
      </c>
      <c r="N6" s="105">
        <v>888</v>
      </c>
      <c r="O6" s="105">
        <v>1450</v>
      </c>
      <c r="P6" s="105">
        <v>2596</v>
      </c>
      <c r="Q6" s="105">
        <v>4624</v>
      </c>
      <c r="R6" s="105">
        <v>5150</v>
      </c>
      <c r="S6" s="105">
        <v>7329</v>
      </c>
      <c r="T6" s="105">
        <v>10469</v>
      </c>
      <c r="U6" s="105">
        <v>12095</v>
      </c>
      <c r="V6" s="105">
        <v>9675</v>
      </c>
      <c r="W6" s="105">
        <v>4463</v>
      </c>
      <c r="X6" s="105">
        <v>1270</v>
      </c>
      <c r="Y6" s="105" t="s">
        <v>9</v>
      </c>
      <c r="Z6" s="50"/>
      <c r="AA6" s="36"/>
      <c r="AB6" s="37"/>
      <c r="AC6" s="37"/>
    </row>
    <row r="7" spans="1:29" ht="12.75">
      <c r="A7" s="524"/>
      <c r="B7" s="403" t="s">
        <v>45</v>
      </c>
      <c r="C7" s="321">
        <v>32079</v>
      </c>
      <c r="D7" s="321">
        <v>57</v>
      </c>
      <c r="E7" s="321">
        <v>9</v>
      </c>
      <c r="F7" s="321">
        <v>6</v>
      </c>
      <c r="G7" s="321">
        <v>40</v>
      </c>
      <c r="H7" s="321">
        <v>56</v>
      </c>
      <c r="I7" s="321">
        <v>81</v>
      </c>
      <c r="J7" s="321">
        <v>101</v>
      </c>
      <c r="K7" s="321">
        <v>174</v>
      </c>
      <c r="L7" s="321">
        <v>279</v>
      </c>
      <c r="M7" s="321">
        <v>401</v>
      </c>
      <c r="N7" s="321">
        <v>542</v>
      </c>
      <c r="O7" s="321">
        <v>925</v>
      </c>
      <c r="P7" s="321">
        <v>1735</v>
      </c>
      <c r="Q7" s="321">
        <v>3083</v>
      </c>
      <c r="R7" s="321">
        <v>3395</v>
      </c>
      <c r="S7" s="321">
        <v>4511</v>
      </c>
      <c r="T7" s="321">
        <v>6109</v>
      </c>
      <c r="U7" s="321">
        <v>5937</v>
      </c>
      <c r="V7" s="321">
        <v>3406</v>
      </c>
      <c r="W7" s="321">
        <v>1021</v>
      </c>
      <c r="X7" s="321">
        <v>211</v>
      </c>
      <c r="Y7" s="321" t="s">
        <v>9</v>
      </c>
      <c r="Z7" s="50"/>
      <c r="AA7" s="36"/>
      <c r="AB7" s="37"/>
      <c r="AC7" s="37"/>
    </row>
    <row r="8" spans="1:29" ht="12.75">
      <c r="A8" s="525"/>
      <c r="B8" s="404" t="s">
        <v>46</v>
      </c>
      <c r="C8" s="324">
        <v>29841</v>
      </c>
      <c r="D8" s="324">
        <v>43</v>
      </c>
      <c r="E8" s="324">
        <v>5</v>
      </c>
      <c r="F8" s="324">
        <v>4</v>
      </c>
      <c r="G8" s="324">
        <v>18</v>
      </c>
      <c r="H8" s="324">
        <v>26</v>
      </c>
      <c r="I8" s="324">
        <v>46</v>
      </c>
      <c r="J8" s="324">
        <v>41</v>
      </c>
      <c r="K8" s="324">
        <v>98</v>
      </c>
      <c r="L8" s="324">
        <v>171</v>
      </c>
      <c r="M8" s="324">
        <v>255</v>
      </c>
      <c r="N8" s="324">
        <v>346</v>
      </c>
      <c r="O8" s="324">
        <v>525</v>
      </c>
      <c r="P8" s="324">
        <v>861</v>
      </c>
      <c r="Q8" s="324">
        <v>1541</v>
      </c>
      <c r="R8" s="324">
        <v>1755</v>
      </c>
      <c r="S8" s="324">
        <v>2818</v>
      </c>
      <c r="T8" s="324">
        <v>4360</v>
      </c>
      <c r="U8" s="324">
        <v>6158</v>
      </c>
      <c r="V8" s="324">
        <v>6269</v>
      </c>
      <c r="W8" s="324">
        <v>3442</v>
      </c>
      <c r="X8" s="324">
        <v>1059</v>
      </c>
      <c r="Y8" s="324" t="s">
        <v>9</v>
      </c>
      <c r="Z8" s="50"/>
      <c r="AA8" s="36"/>
      <c r="AB8" s="37"/>
      <c r="AC8" s="37"/>
    </row>
    <row r="9" spans="1:29" ht="12.75">
      <c r="A9" s="526" t="s">
        <v>150</v>
      </c>
      <c r="B9" s="56" t="s">
        <v>2</v>
      </c>
      <c r="C9" s="28">
        <f>IF(SUM(D9:Y9)=0,"-",SUM(D9:Y9))</f>
        <v>3862</v>
      </c>
      <c r="D9" s="57">
        <f>IF(SUM(D10:D11)=0,"-",SUM(D10:D11))</f>
        <v>7</v>
      </c>
      <c r="E9" s="57" t="str">
        <f aca="true" t="shared" si="0" ref="E9:Y9">IF(SUM(E10:E11)=0,"-",SUM(E10:E11))</f>
        <v>-</v>
      </c>
      <c r="F9" s="57" t="str">
        <f t="shared" si="0"/>
        <v>-</v>
      </c>
      <c r="G9" s="57">
        <f t="shared" si="0"/>
        <v>8</v>
      </c>
      <c r="H9" s="57">
        <f t="shared" si="0"/>
        <v>11</v>
      </c>
      <c r="I9" s="57">
        <f t="shared" si="0"/>
        <v>10</v>
      </c>
      <c r="J9" s="57">
        <f t="shared" si="0"/>
        <v>13</v>
      </c>
      <c r="K9" s="57">
        <f t="shared" si="0"/>
        <v>17</v>
      </c>
      <c r="L9" s="57">
        <f t="shared" si="0"/>
        <v>30</v>
      </c>
      <c r="M9" s="57">
        <f t="shared" si="0"/>
        <v>47</v>
      </c>
      <c r="N9" s="57">
        <f t="shared" si="0"/>
        <v>60</v>
      </c>
      <c r="O9" s="57">
        <f t="shared" si="0"/>
        <v>91</v>
      </c>
      <c r="P9" s="57">
        <f t="shared" si="0"/>
        <v>165</v>
      </c>
      <c r="Q9" s="57">
        <f t="shared" si="0"/>
        <v>274</v>
      </c>
      <c r="R9" s="57">
        <f t="shared" si="0"/>
        <v>296</v>
      </c>
      <c r="S9" s="57">
        <f t="shared" si="0"/>
        <v>439</v>
      </c>
      <c r="T9" s="57">
        <f t="shared" si="0"/>
        <v>632</v>
      </c>
      <c r="U9" s="57">
        <f t="shared" si="0"/>
        <v>753</v>
      </c>
      <c r="V9" s="57">
        <f t="shared" si="0"/>
        <v>594</v>
      </c>
      <c r="W9" s="57">
        <f t="shared" si="0"/>
        <v>314</v>
      </c>
      <c r="X9" s="57">
        <f t="shared" si="0"/>
        <v>101</v>
      </c>
      <c r="Y9" s="57" t="str">
        <f t="shared" si="0"/>
        <v>-</v>
      </c>
      <c r="Z9" s="50"/>
      <c r="AA9" s="36"/>
      <c r="AB9" s="37"/>
      <c r="AC9" s="37"/>
    </row>
    <row r="10" spans="1:29" ht="12.75">
      <c r="A10" s="527"/>
      <c r="B10" s="273" t="s">
        <v>45</v>
      </c>
      <c r="C10" s="270">
        <f>IF(SUM(D10:Y10)=0,"-",SUM(D10:Y10))</f>
        <v>2031</v>
      </c>
      <c r="D10" s="274">
        <f>IF(SUM(D13,D16,D19,D22,D25,D28,D31,D34,D37,D40,D43,D46,D49,D52,D55,D58,D61,D64,D67)=0,"-",SUM(D13,D16,D19,D22,D25,D28,D31,D34,D37,D40,D43,D46,D49,D52,D55,D58,D61,D64,D67))</f>
        <v>3</v>
      </c>
      <c r="E10" s="274" t="str">
        <f aca="true" t="shared" si="1" ref="E10:Y11">IF(SUM(E13,E16,E19,E22,E25,E28,E31,E34,E37,E40,E43,E46,E49,E52,E55,E58,E61,E64,E67)=0,"-",SUM(E13,E16,E19,E22,E25,E28,E31,E34,E37,E40,E43,E46,E49,E52,E55,E58,E61,E64,E67))</f>
        <v>-</v>
      </c>
      <c r="F10" s="274" t="str">
        <f t="shared" si="1"/>
        <v>-</v>
      </c>
      <c r="G10" s="274">
        <f t="shared" si="1"/>
        <v>7</v>
      </c>
      <c r="H10" s="274">
        <f t="shared" si="1"/>
        <v>9</v>
      </c>
      <c r="I10" s="274">
        <f t="shared" si="1"/>
        <v>6</v>
      </c>
      <c r="J10" s="274">
        <f t="shared" si="1"/>
        <v>10</v>
      </c>
      <c r="K10" s="274">
        <f t="shared" si="1"/>
        <v>13</v>
      </c>
      <c r="L10" s="274">
        <f t="shared" si="1"/>
        <v>19</v>
      </c>
      <c r="M10" s="274">
        <f t="shared" si="1"/>
        <v>25</v>
      </c>
      <c r="N10" s="274">
        <f t="shared" si="1"/>
        <v>40</v>
      </c>
      <c r="O10" s="274">
        <f t="shared" si="1"/>
        <v>55</v>
      </c>
      <c r="P10" s="274">
        <f t="shared" si="1"/>
        <v>114</v>
      </c>
      <c r="Q10" s="274">
        <f t="shared" si="1"/>
        <v>188</v>
      </c>
      <c r="R10" s="274">
        <f t="shared" si="1"/>
        <v>179</v>
      </c>
      <c r="S10" s="274">
        <f t="shared" si="1"/>
        <v>260</v>
      </c>
      <c r="T10" s="274">
        <f t="shared" si="1"/>
        <v>375</v>
      </c>
      <c r="U10" s="274">
        <f t="shared" si="1"/>
        <v>403</v>
      </c>
      <c r="V10" s="274">
        <f t="shared" si="1"/>
        <v>228</v>
      </c>
      <c r="W10" s="274">
        <f t="shared" si="1"/>
        <v>83</v>
      </c>
      <c r="X10" s="274">
        <f t="shared" si="1"/>
        <v>14</v>
      </c>
      <c r="Y10" s="274" t="str">
        <f t="shared" si="1"/>
        <v>-</v>
      </c>
      <c r="Z10" s="50"/>
      <c r="AA10" s="36"/>
      <c r="AB10" s="37"/>
      <c r="AC10" s="37"/>
    </row>
    <row r="11" spans="1:29" ht="12.75">
      <c r="A11" s="528"/>
      <c r="B11" s="275" t="s">
        <v>46</v>
      </c>
      <c r="C11" s="272">
        <f>IF(SUM(D11:Y11)=0,"-",SUM(D11:Y11))</f>
        <v>1831</v>
      </c>
      <c r="D11" s="276">
        <f>IF(SUM(D14,D17,D20,D23,D26,D29,D32,D35,D38,D41,D44,D47,D50,D53,D56,D59,D62,D65,D68)=0,"-",SUM(D14,D17,D20,D23,D26,D29,D32,D35,D38,D41,D44,D47,D50,D53,D56,D59,D62,D65,D68))</f>
        <v>4</v>
      </c>
      <c r="E11" s="276" t="str">
        <f t="shared" si="1"/>
        <v>-</v>
      </c>
      <c r="F11" s="276" t="str">
        <f t="shared" si="1"/>
        <v>-</v>
      </c>
      <c r="G11" s="276">
        <f t="shared" si="1"/>
        <v>1</v>
      </c>
      <c r="H11" s="276">
        <f t="shared" si="1"/>
        <v>2</v>
      </c>
      <c r="I11" s="276">
        <f t="shared" si="1"/>
        <v>4</v>
      </c>
      <c r="J11" s="276">
        <f t="shared" si="1"/>
        <v>3</v>
      </c>
      <c r="K11" s="276">
        <f t="shared" si="1"/>
        <v>4</v>
      </c>
      <c r="L11" s="276">
        <f t="shared" si="1"/>
        <v>11</v>
      </c>
      <c r="M11" s="276">
        <f t="shared" si="1"/>
        <v>22</v>
      </c>
      <c r="N11" s="276">
        <f t="shared" si="1"/>
        <v>20</v>
      </c>
      <c r="O11" s="276">
        <f t="shared" si="1"/>
        <v>36</v>
      </c>
      <c r="P11" s="276">
        <f t="shared" si="1"/>
        <v>51</v>
      </c>
      <c r="Q11" s="276">
        <f t="shared" si="1"/>
        <v>86</v>
      </c>
      <c r="R11" s="276">
        <f t="shared" si="1"/>
        <v>117</v>
      </c>
      <c r="S11" s="276">
        <f t="shared" si="1"/>
        <v>179</v>
      </c>
      <c r="T11" s="276">
        <f t="shared" si="1"/>
        <v>257</v>
      </c>
      <c r="U11" s="276">
        <f t="shared" si="1"/>
        <v>350</v>
      </c>
      <c r="V11" s="276">
        <f t="shared" si="1"/>
        <v>366</v>
      </c>
      <c r="W11" s="276">
        <f t="shared" si="1"/>
        <v>231</v>
      </c>
      <c r="X11" s="276">
        <f t="shared" si="1"/>
        <v>87</v>
      </c>
      <c r="Y11" s="276" t="str">
        <f t="shared" si="1"/>
        <v>-</v>
      </c>
      <c r="Z11" s="50"/>
      <c r="AA11" s="36"/>
      <c r="AB11" s="37"/>
      <c r="AC11" s="37"/>
    </row>
    <row r="12" spans="1:29" ht="12.75">
      <c r="A12" s="529" t="s">
        <v>76</v>
      </c>
      <c r="B12" s="21" t="s">
        <v>2</v>
      </c>
      <c r="C12" s="447">
        <v>1783</v>
      </c>
      <c r="D12" s="455">
        <v>6</v>
      </c>
      <c r="E12" s="455">
        <v>0</v>
      </c>
      <c r="F12" s="455">
        <v>0</v>
      </c>
      <c r="G12" s="455">
        <v>6</v>
      </c>
      <c r="H12" s="447">
        <v>4</v>
      </c>
      <c r="I12" s="447">
        <v>4</v>
      </c>
      <c r="J12" s="447">
        <v>8</v>
      </c>
      <c r="K12" s="447">
        <v>11</v>
      </c>
      <c r="L12" s="447">
        <v>17</v>
      </c>
      <c r="M12" s="447">
        <v>26</v>
      </c>
      <c r="N12" s="447">
        <v>35</v>
      </c>
      <c r="O12" s="447">
        <v>51</v>
      </c>
      <c r="P12" s="447">
        <v>93</v>
      </c>
      <c r="Q12" s="447">
        <v>137</v>
      </c>
      <c r="R12" s="447">
        <v>158</v>
      </c>
      <c r="S12" s="447">
        <v>212</v>
      </c>
      <c r="T12" s="447">
        <v>288</v>
      </c>
      <c r="U12" s="447">
        <v>335</v>
      </c>
      <c r="V12" s="447">
        <v>243</v>
      </c>
      <c r="W12" s="447">
        <v>111</v>
      </c>
      <c r="X12" s="447">
        <v>38</v>
      </c>
      <c r="Y12" s="22"/>
      <c r="Z12" s="50"/>
      <c r="AA12" s="40"/>
      <c r="AB12" s="37"/>
      <c r="AC12" s="37"/>
    </row>
    <row r="13" spans="1:29" ht="12.75">
      <c r="A13" s="530"/>
      <c r="B13" s="23" t="s">
        <v>45</v>
      </c>
      <c r="C13" s="448">
        <v>929</v>
      </c>
      <c r="D13" s="456">
        <v>3</v>
      </c>
      <c r="E13" s="456">
        <v>0</v>
      </c>
      <c r="F13" s="456">
        <v>0</v>
      </c>
      <c r="G13" s="456">
        <v>5</v>
      </c>
      <c r="H13" s="448">
        <v>3</v>
      </c>
      <c r="I13" s="448">
        <v>3</v>
      </c>
      <c r="J13" s="448">
        <v>6</v>
      </c>
      <c r="K13" s="448">
        <v>9</v>
      </c>
      <c r="L13" s="448">
        <v>11</v>
      </c>
      <c r="M13" s="448">
        <v>11</v>
      </c>
      <c r="N13" s="448">
        <v>23</v>
      </c>
      <c r="O13" s="448">
        <v>34</v>
      </c>
      <c r="P13" s="448">
        <v>64</v>
      </c>
      <c r="Q13" s="448">
        <v>88</v>
      </c>
      <c r="R13" s="448">
        <v>95</v>
      </c>
      <c r="S13" s="448">
        <v>129</v>
      </c>
      <c r="T13" s="448">
        <v>162</v>
      </c>
      <c r="U13" s="448">
        <v>167</v>
      </c>
      <c r="V13" s="448">
        <v>90</v>
      </c>
      <c r="W13" s="448">
        <v>21</v>
      </c>
      <c r="X13" s="448">
        <v>5</v>
      </c>
      <c r="Y13" s="19" t="s">
        <v>9</v>
      </c>
      <c r="Z13" s="50"/>
      <c r="AA13" s="40"/>
      <c r="AB13" s="37"/>
      <c r="AC13" s="37"/>
    </row>
    <row r="14" spans="1:29" ht="12.75">
      <c r="A14" s="531"/>
      <c r="B14" s="24" t="s">
        <v>46</v>
      </c>
      <c r="C14" s="449">
        <v>854</v>
      </c>
      <c r="D14" s="457">
        <v>3</v>
      </c>
      <c r="E14" s="457">
        <v>0</v>
      </c>
      <c r="F14" s="457">
        <v>0</v>
      </c>
      <c r="G14" s="457">
        <v>1</v>
      </c>
      <c r="H14" s="449">
        <v>1</v>
      </c>
      <c r="I14" s="449">
        <v>1</v>
      </c>
      <c r="J14" s="449">
        <v>2</v>
      </c>
      <c r="K14" s="449">
        <v>2</v>
      </c>
      <c r="L14" s="449">
        <v>6</v>
      </c>
      <c r="M14" s="449">
        <v>15</v>
      </c>
      <c r="N14" s="449">
        <v>12</v>
      </c>
      <c r="O14" s="449">
        <v>17</v>
      </c>
      <c r="P14" s="449">
        <v>29</v>
      </c>
      <c r="Q14" s="449">
        <v>49</v>
      </c>
      <c r="R14" s="449">
        <v>63</v>
      </c>
      <c r="S14" s="449">
        <v>83</v>
      </c>
      <c r="T14" s="449">
        <v>126</v>
      </c>
      <c r="U14" s="449">
        <v>168</v>
      </c>
      <c r="V14" s="449">
        <v>153</v>
      </c>
      <c r="W14" s="449">
        <v>90</v>
      </c>
      <c r="X14" s="449">
        <v>33</v>
      </c>
      <c r="Y14" s="20"/>
      <c r="Z14" s="50"/>
      <c r="AA14" s="40"/>
      <c r="AB14" s="37"/>
      <c r="AC14" s="37"/>
    </row>
    <row r="15" spans="1:29" ht="12.75">
      <c r="A15" s="501" t="s">
        <v>77</v>
      </c>
      <c r="B15" s="21" t="s">
        <v>2</v>
      </c>
      <c r="C15" s="447">
        <v>442</v>
      </c>
      <c r="D15" s="455" t="s">
        <v>9</v>
      </c>
      <c r="E15" s="455" t="s">
        <v>9</v>
      </c>
      <c r="F15" s="455" t="s">
        <v>9</v>
      </c>
      <c r="G15" s="455" t="s">
        <v>9</v>
      </c>
      <c r="H15" s="447">
        <v>2</v>
      </c>
      <c r="I15" s="447">
        <v>1</v>
      </c>
      <c r="J15" s="447">
        <v>1</v>
      </c>
      <c r="K15" s="447">
        <v>1</v>
      </c>
      <c r="L15" s="447">
        <v>6</v>
      </c>
      <c r="M15" s="447">
        <v>10</v>
      </c>
      <c r="N15" s="447">
        <v>3</v>
      </c>
      <c r="O15" s="447">
        <v>12</v>
      </c>
      <c r="P15" s="447">
        <v>14</v>
      </c>
      <c r="Q15" s="447">
        <v>29</v>
      </c>
      <c r="R15" s="447">
        <v>42</v>
      </c>
      <c r="S15" s="447">
        <v>44</v>
      </c>
      <c r="T15" s="447">
        <v>68</v>
      </c>
      <c r="U15" s="447">
        <v>92</v>
      </c>
      <c r="V15" s="447">
        <v>70</v>
      </c>
      <c r="W15" s="447">
        <v>32</v>
      </c>
      <c r="X15" s="447">
        <v>15</v>
      </c>
      <c r="Y15" s="22" t="s">
        <v>9</v>
      </c>
      <c r="Z15" s="50"/>
      <c r="AA15" s="40"/>
      <c r="AB15" s="37"/>
      <c r="AC15" s="37"/>
    </row>
    <row r="16" spans="1:29" ht="12.75">
      <c r="A16" s="502"/>
      <c r="B16" s="23" t="s">
        <v>45</v>
      </c>
      <c r="C16" s="448">
        <v>211</v>
      </c>
      <c r="D16" s="456" t="s">
        <v>9</v>
      </c>
      <c r="E16" s="456" t="s">
        <v>9</v>
      </c>
      <c r="F16" s="456" t="s">
        <v>9</v>
      </c>
      <c r="G16" s="456" t="s">
        <v>9</v>
      </c>
      <c r="H16" s="448">
        <v>2</v>
      </c>
      <c r="I16" s="448">
        <v>1</v>
      </c>
      <c r="J16" s="448">
        <v>1</v>
      </c>
      <c r="K16" s="448" t="s">
        <v>9</v>
      </c>
      <c r="L16" s="448">
        <v>4</v>
      </c>
      <c r="M16" s="448">
        <v>7</v>
      </c>
      <c r="N16" s="448">
        <v>2</v>
      </c>
      <c r="O16" s="448">
        <v>3</v>
      </c>
      <c r="P16" s="448">
        <v>12</v>
      </c>
      <c r="Q16" s="448">
        <v>19</v>
      </c>
      <c r="R16" s="448">
        <v>24</v>
      </c>
      <c r="S16" s="448">
        <v>20</v>
      </c>
      <c r="T16" s="448">
        <v>34</v>
      </c>
      <c r="U16" s="448">
        <v>44</v>
      </c>
      <c r="V16" s="448">
        <v>28</v>
      </c>
      <c r="W16" s="448">
        <v>10</v>
      </c>
      <c r="X16" s="448" t="s">
        <v>9</v>
      </c>
      <c r="Y16" s="19" t="s">
        <v>9</v>
      </c>
      <c r="Z16" s="50"/>
      <c r="AA16" s="40"/>
      <c r="AB16" s="37"/>
      <c r="AC16" s="37"/>
    </row>
    <row r="17" spans="1:29" ht="12.75">
      <c r="A17" s="503"/>
      <c r="B17" s="24" t="s">
        <v>46</v>
      </c>
      <c r="C17" s="449">
        <v>231</v>
      </c>
      <c r="D17" s="457" t="s">
        <v>9</v>
      </c>
      <c r="E17" s="457" t="s">
        <v>9</v>
      </c>
      <c r="F17" s="457" t="s">
        <v>9</v>
      </c>
      <c r="G17" s="457" t="s">
        <v>9</v>
      </c>
      <c r="H17" s="449" t="s">
        <v>9</v>
      </c>
      <c r="I17" s="449" t="s">
        <v>9</v>
      </c>
      <c r="J17" s="449" t="s">
        <v>9</v>
      </c>
      <c r="K17" s="449">
        <v>1</v>
      </c>
      <c r="L17" s="449">
        <v>2</v>
      </c>
      <c r="M17" s="449">
        <v>3</v>
      </c>
      <c r="N17" s="449">
        <v>1</v>
      </c>
      <c r="O17" s="449">
        <v>9</v>
      </c>
      <c r="P17" s="449">
        <v>2</v>
      </c>
      <c r="Q17" s="449">
        <v>10</v>
      </c>
      <c r="R17" s="449">
        <v>18</v>
      </c>
      <c r="S17" s="449">
        <v>24</v>
      </c>
      <c r="T17" s="449">
        <v>34</v>
      </c>
      <c r="U17" s="449">
        <v>48</v>
      </c>
      <c r="V17" s="449">
        <v>42</v>
      </c>
      <c r="W17" s="449">
        <v>22</v>
      </c>
      <c r="X17" s="449">
        <v>15</v>
      </c>
      <c r="Y17" s="20" t="s">
        <v>9</v>
      </c>
      <c r="Z17" s="50"/>
      <c r="AA17" s="40"/>
      <c r="AB17" s="37"/>
      <c r="AC17" s="37"/>
    </row>
    <row r="18" spans="1:29" ht="12.75">
      <c r="A18" s="501" t="s">
        <v>78</v>
      </c>
      <c r="B18" s="21" t="s">
        <v>2</v>
      </c>
      <c r="C18" s="447">
        <v>101</v>
      </c>
      <c r="D18" s="455" t="s">
        <v>9</v>
      </c>
      <c r="E18" s="455" t="s">
        <v>9</v>
      </c>
      <c r="F18" s="455" t="s">
        <v>9</v>
      </c>
      <c r="G18" s="455" t="s">
        <v>9</v>
      </c>
      <c r="H18" s="447" t="s">
        <v>9</v>
      </c>
      <c r="I18" s="447" t="s">
        <v>9</v>
      </c>
      <c r="J18" s="447" t="s">
        <v>9</v>
      </c>
      <c r="K18" s="447" t="s">
        <v>9</v>
      </c>
      <c r="L18" s="447">
        <v>1</v>
      </c>
      <c r="M18" s="447">
        <v>2</v>
      </c>
      <c r="N18" s="447">
        <v>1</v>
      </c>
      <c r="O18" s="447">
        <v>2</v>
      </c>
      <c r="P18" s="447">
        <v>3</v>
      </c>
      <c r="Q18" s="447">
        <v>6</v>
      </c>
      <c r="R18" s="447">
        <v>4</v>
      </c>
      <c r="S18" s="447">
        <v>8</v>
      </c>
      <c r="T18" s="447">
        <v>12</v>
      </c>
      <c r="U18" s="447">
        <v>18</v>
      </c>
      <c r="V18" s="447">
        <v>27</v>
      </c>
      <c r="W18" s="447">
        <v>14</v>
      </c>
      <c r="X18" s="447">
        <v>3</v>
      </c>
      <c r="Y18" s="22" t="s">
        <v>9</v>
      </c>
      <c r="Z18" s="50"/>
      <c r="AA18" s="40"/>
      <c r="AB18" s="37"/>
      <c r="AC18" s="37"/>
    </row>
    <row r="19" spans="1:29" ht="12.75">
      <c r="A19" s="502"/>
      <c r="B19" s="23" t="s">
        <v>45</v>
      </c>
      <c r="C19" s="448">
        <v>50</v>
      </c>
      <c r="D19" s="456" t="s">
        <v>9</v>
      </c>
      <c r="E19" s="456" t="s">
        <v>9</v>
      </c>
      <c r="F19" s="456" t="s">
        <v>9</v>
      </c>
      <c r="G19" s="456" t="s">
        <v>9</v>
      </c>
      <c r="H19" s="448" t="s">
        <v>9</v>
      </c>
      <c r="I19" s="448" t="s">
        <v>9</v>
      </c>
      <c r="J19" s="448" t="s">
        <v>9</v>
      </c>
      <c r="K19" s="448" t="s">
        <v>9</v>
      </c>
      <c r="L19" s="448" t="s">
        <v>9</v>
      </c>
      <c r="M19" s="448">
        <v>1</v>
      </c>
      <c r="N19" s="448" t="s">
        <v>9</v>
      </c>
      <c r="O19" s="448">
        <v>2</v>
      </c>
      <c r="P19" s="448">
        <v>2</v>
      </c>
      <c r="Q19" s="448">
        <v>3</v>
      </c>
      <c r="R19" s="448">
        <v>3</v>
      </c>
      <c r="S19" s="448">
        <v>5</v>
      </c>
      <c r="T19" s="448">
        <v>9</v>
      </c>
      <c r="U19" s="448">
        <v>11</v>
      </c>
      <c r="V19" s="448">
        <v>10</v>
      </c>
      <c r="W19" s="448">
        <v>4</v>
      </c>
      <c r="X19" s="448" t="s">
        <v>9</v>
      </c>
      <c r="Y19" s="19" t="s">
        <v>9</v>
      </c>
      <c r="Z19" s="50"/>
      <c r="AA19" s="40"/>
      <c r="AB19" s="37"/>
      <c r="AC19" s="37"/>
    </row>
    <row r="20" spans="1:29" ht="12.75">
      <c r="A20" s="503"/>
      <c r="B20" s="24" t="s">
        <v>46</v>
      </c>
      <c r="C20" s="449">
        <v>51</v>
      </c>
      <c r="D20" s="457" t="s">
        <v>9</v>
      </c>
      <c r="E20" s="457" t="s">
        <v>9</v>
      </c>
      <c r="F20" s="457" t="s">
        <v>9</v>
      </c>
      <c r="G20" s="457" t="s">
        <v>9</v>
      </c>
      <c r="H20" s="449" t="s">
        <v>9</v>
      </c>
      <c r="I20" s="449" t="s">
        <v>9</v>
      </c>
      <c r="J20" s="449" t="s">
        <v>9</v>
      </c>
      <c r="K20" s="449" t="s">
        <v>9</v>
      </c>
      <c r="L20" s="449">
        <v>1</v>
      </c>
      <c r="M20" s="449">
        <v>1</v>
      </c>
      <c r="N20" s="449">
        <v>1</v>
      </c>
      <c r="O20" s="449" t="s">
        <v>9</v>
      </c>
      <c r="P20" s="449">
        <v>1</v>
      </c>
      <c r="Q20" s="449">
        <v>3</v>
      </c>
      <c r="R20" s="449">
        <v>1</v>
      </c>
      <c r="S20" s="449">
        <v>3</v>
      </c>
      <c r="T20" s="449">
        <v>3</v>
      </c>
      <c r="U20" s="449">
        <v>7</v>
      </c>
      <c r="V20" s="449">
        <v>17</v>
      </c>
      <c r="W20" s="449">
        <v>10</v>
      </c>
      <c r="X20" s="449">
        <v>3</v>
      </c>
      <c r="Y20" s="20" t="s">
        <v>9</v>
      </c>
      <c r="Z20" s="50"/>
      <c r="AA20" s="40"/>
      <c r="AB20" s="37"/>
      <c r="AC20" s="37"/>
    </row>
    <row r="21" spans="1:29" ht="12.75">
      <c r="A21" s="501" t="s">
        <v>79</v>
      </c>
      <c r="B21" s="21" t="s">
        <v>2</v>
      </c>
      <c r="C21" s="447">
        <v>73</v>
      </c>
      <c r="D21" s="455" t="s">
        <v>9</v>
      </c>
      <c r="E21" s="455" t="s">
        <v>9</v>
      </c>
      <c r="F21" s="455" t="s">
        <v>9</v>
      </c>
      <c r="G21" s="455" t="s">
        <v>9</v>
      </c>
      <c r="H21" s="447">
        <v>1</v>
      </c>
      <c r="I21" s="447" t="s">
        <v>9</v>
      </c>
      <c r="J21" s="447" t="s">
        <v>9</v>
      </c>
      <c r="K21" s="447" t="s">
        <v>9</v>
      </c>
      <c r="L21" s="447" t="s">
        <v>9</v>
      </c>
      <c r="M21" s="447" t="s">
        <v>9</v>
      </c>
      <c r="N21" s="447">
        <v>3</v>
      </c>
      <c r="O21" s="447">
        <v>1</v>
      </c>
      <c r="P21" s="447">
        <v>1</v>
      </c>
      <c r="Q21" s="447" t="s">
        <v>9</v>
      </c>
      <c r="R21" s="447">
        <v>3</v>
      </c>
      <c r="S21" s="447">
        <v>6</v>
      </c>
      <c r="T21" s="447">
        <v>17</v>
      </c>
      <c r="U21" s="447">
        <v>20</v>
      </c>
      <c r="V21" s="447">
        <v>8</v>
      </c>
      <c r="W21" s="447">
        <v>8</v>
      </c>
      <c r="X21" s="447">
        <v>5</v>
      </c>
      <c r="Y21" s="22" t="s">
        <v>9</v>
      </c>
      <c r="Z21" s="50"/>
      <c r="AA21" s="40"/>
      <c r="AB21" s="37"/>
      <c r="AC21" s="37"/>
    </row>
    <row r="22" spans="1:29" ht="12.75">
      <c r="A22" s="502"/>
      <c r="B22" s="23" t="s">
        <v>45</v>
      </c>
      <c r="C22" s="448">
        <v>36</v>
      </c>
      <c r="D22" s="456" t="s">
        <v>9</v>
      </c>
      <c r="E22" s="456" t="s">
        <v>9</v>
      </c>
      <c r="F22" s="456" t="s">
        <v>9</v>
      </c>
      <c r="G22" s="456" t="s">
        <v>9</v>
      </c>
      <c r="H22" s="448" t="s">
        <v>9</v>
      </c>
      <c r="I22" s="448" t="s">
        <v>9</v>
      </c>
      <c r="J22" s="448" t="s">
        <v>9</v>
      </c>
      <c r="K22" s="448" t="s">
        <v>9</v>
      </c>
      <c r="L22" s="448" t="s">
        <v>9</v>
      </c>
      <c r="M22" s="448" t="s">
        <v>9</v>
      </c>
      <c r="N22" s="448">
        <v>3</v>
      </c>
      <c r="O22" s="448">
        <v>1</v>
      </c>
      <c r="P22" s="448" t="s">
        <v>9</v>
      </c>
      <c r="Q22" s="448" t="s">
        <v>9</v>
      </c>
      <c r="R22" s="448">
        <v>1</v>
      </c>
      <c r="S22" s="448">
        <v>4</v>
      </c>
      <c r="T22" s="448">
        <v>10</v>
      </c>
      <c r="U22" s="448">
        <v>12</v>
      </c>
      <c r="V22" s="448">
        <v>2</v>
      </c>
      <c r="W22" s="448">
        <v>2</v>
      </c>
      <c r="X22" s="448">
        <v>1</v>
      </c>
      <c r="Y22" s="19" t="s">
        <v>9</v>
      </c>
      <c r="Z22" s="50"/>
      <c r="AA22" s="40"/>
      <c r="AB22" s="37"/>
      <c r="AC22" s="37"/>
    </row>
    <row r="23" spans="1:29" ht="12.75">
      <c r="A23" s="503"/>
      <c r="B23" s="24" t="s">
        <v>46</v>
      </c>
      <c r="C23" s="449">
        <v>37</v>
      </c>
      <c r="D23" s="457" t="s">
        <v>9</v>
      </c>
      <c r="E23" s="457" t="s">
        <v>9</v>
      </c>
      <c r="F23" s="457" t="s">
        <v>9</v>
      </c>
      <c r="G23" s="457" t="s">
        <v>9</v>
      </c>
      <c r="H23" s="449">
        <v>1</v>
      </c>
      <c r="I23" s="449" t="s">
        <v>9</v>
      </c>
      <c r="J23" s="449" t="s">
        <v>9</v>
      </c>
      <c r="K23" s="449" t="s">
        <v>9</v>
      </c>
      <c r="L23" s="449" t="s">
        <v>9</v>
      </c>
      <c r="M23" s="449" t="s">
        <v>9</v>
      </c>
      <c r="N23" s="449" t="s">
        <v>9</v>
      </c>
      <c r="O23" s="449" t="s">
        <v>9</v>
      </c>
      <c r="P23" s="449">
        <v>1</v>
      </c>
      <c r="Q23" s="449" t="s">
        <v>9</v>
      </c>
      <c r="R23" s="449">
        <v>2</v>
      </c>
      <c r="S23" s="449">
        <v>2</v>
      </c>
      <c r="T23" s="449">
        <v>7</v>
      </c>
      <c r="U23" s="449">
        <v>8</v>
      </c>
      <c r="V23" s="449">
        <v>6</v>
      </c>
      <c r="W23" s="449">
        <v>6</v>
      </c>
      <c r="X23" s="449">
        <v>4</v>
      </c>
      <c r="Y23" s="20" t="s">
        <v>9</v>
      </c>
      <c r="Z23" s="50"/>
      <c r="AA23" s="40"/>
      <c r="AB23" s="37"/>
      <c r="AC23" s="37"/>
    </row>
    <row r="24" spans="1:29" ht="12.75">
      <c r="A24" s="501" t="s">
        <v>80</v>
      </c>
      <c r="B24" s="21" t="s">
        <v>2</v>
      </c>
      <c r="C24" s="447">
        <v>65</v>
      </c>
      <c r="D24" s="455" t="s">
        <v>9</v>
      </c>
      <c r="E24" s="455" t="s">
        <v>9</v>
      </c>
      <c r="F24" s="455" t="s">
        <v>9</v>
      </c>
      <c r="G24" s="455" t="s">
        <v>9</v>
      </c>
      <c r="H24" s="447" t="s">
        <v>9</v>
      </c>
      <c r="I24" s="447" t="s">
        <v>9</v>
      </c>
      <c r="J24" s="447" t="s">
        <v>9</v>
      </c>
      <c r="K24" s="447">
        <v>1</v>
      </c>
      <c r="L24" s="447" t="s">
        <v>9</v>
      </c>
      <c r="M24" s="447" t="s">
        <v>9</v>
      </c>
      <c r="N24" s="447" t="s">
        <v>9</v>
      </c>
      <c r="O24" s="447">
        <v>2</v>
      </c>
      <c r="P24" s="447">
        <v>4</v>
      </c>
      <c r="Q24" s="447">
        <v>4</v>
      </c>
      <c r="R24" s="447">
        <v>4</v>
      </c>
      <c r="S24" s="447">
        <v>6</v>
      </c>
      <c r="T24" s="447">
        <v>7</v>
      </c>
      <c r="U24" s="447">
        <v>16</v>
      </c>
      <c r="V24" s="447">
        <v>11</v>
      </c>
      <c r="W24" s="447">
        <v>9</v>
      </c>
      <c r="X24" s="447">
        <v>1</v>
      </c>
      <c r="Y24" s="22" t="s">
        <v>9</v>
      </c>
      <c r="Z24" s="50"/>
      <c r="AA24" s="40"/>
      <c r="AB24" s="37"/>
      <c r="AC24" s="37"/>
    </row>
    <row r="25" spans="1:29" ht="12.75">
      <c r="A25" s="502"/>
      <c r="B25" s="23" t="s">
        <v>45</v>
      </c>
      <c r="C25" s="448">
        <v>34</v>
      </c>
      <c r="D25" s="456" t="s">
        <v>9</v>
      </c>
      <c r="E25" s="456" t="s">
        <v>9</v>
      </c>
      <c r="F25" s="456" t="s">
        <v>9</v>
      </c>
      <c r="G25" s="456" t="s">
        <v>9</v>
      </c>
      <c r="H25" s="448" t="s">
        <v>9</v>
      </c>
      <c r="I25" s="448" t="s">
        <v>9</v>
      </c>
      <c r="J25" s="448" t="s">
        <v>9</v>
      </c>
      <c r="K25" s="448">
        <v>1</v>
      </c>
      <c r="L25" s="448" t="s">
        <v>9</v>
      </c>
      <c r="M25" s="448" t="s">
        <v>9</v>
      </c>
      <c r="N25" s="448" t="s">
        <v>9</v>
      </c>
      <c r="O25" s="448">
        <v>1</v>
      </c>
      <c r="P25" s="448">
        <v>2</v>
      </c>
      <c r="Q25" s="448">
        <v>2</v>
      </c>
      <c r="R25" s="448">
        <v>2</v>
      </c>
      <c r="S25" s="448">
        <v>2</v>
      </c>
      <c r="T25" s="448">
        <v>6</v>
      </c>
      <c r="U25" s="448">
        <v>10</v>
      </c>
      <c r="V25" s="448">
        <v>5</v>
      </c>
      <c r="W25" s="448">
        <v>3</v>
      </c>
      <c r="X25" s="448" t="s">
        <v>9</v>
      </c>
      <c r="Y25" s="19" t="s">
        <v>9</v>
      </c>
      <c r="Z25" s="50"/>
      <c r="AA25" s="40"/>
      <c r="AB25" s="37"/>
      <c r="AC25" s="37"/>
    </row>
    <row r="26" spans="1:29" ht="12.75">
      <c r="A26" s="503"/>
      <c r="B26" s="24" t="s">
        <v>46</v>
      </c>
      <c r="C26" s="449">
        <v>31</v>
      </c>
      <c r="D26" s="457" t="s">
        <v>9</v>
      </c>
      <c r="E26" s="457" t="s">
        <v>9</v>
      </c>
      <c r="F26" s="457" t="s">
        <v>9</v>
      </c>
      <c r="G26" s="457" t="s">
        <v>9</v>
      </c>
      <c r="H26" s="449" t="s">
        <v>9</v>
      </c>
      <c r="I26" s="449" t="s">
        <v>9</v>
      </c>
      <c r="J26" s="449" t="s">
        <v>9</v>
      </c>
      <c r="K26" s="449" t="s">
        <v>9</v>
      </c>
      <c r="L26" s="449" t="s">
        <v>9</v>
      </c>
      <c r="M26" s="449" t="s">
        <v>9</v>
      </c>
      <c r="N26" s="449" t="s">
        <v>9</v>
      </c>
      <c r="O26" s="449">
        <v>1</v>
      </c>
      <c r="P26" s="449">
        <v>2</v>
      </c>
      <c r="Q26" s="449">
        <v>2</v>
      </c>
      <c r="R26" s="449">
        <v>2</v>
      </c>
      <c r="S26" s="449">
        <v>4</v>
      </c>
      <c r="T26" s="449">
        <v>1</v>
      </c>
      <c r="U26" s="449">
        <v>6</v>
      </c>
      <c r="V26" s="449">
        <v>6</v>
      </c>
      <c r="W26" s="449">
        <v>6</v>
      </c>
      <c r="X26" s="449">
        <v>1</v>
      </c>
      <c r="Y26" s="20" t="s">
        <v>9</v>
      </c>
      <c r="Z26" s="50"/>
      <c r="AA26" s="40"/>
      <c r="AB26" s="37"/>
      <c r="AC26" s="37"/>
    </row>
    <row r="27" spans="1:29" ht="12.75">
      <c r="A27" s="501" t="s">
        <v>81</v>
      </c>
      <c r="B27" s="21" t="s">
        <v>2</v>
      </c>
      <c r="C27" s="447">
        <v>119</v>
      </c>
      <c r="D27" s="455" t="s">
        <v>9</v>
      </c>
      <c r="E27" s="455" t="s">
        <v>9</v>
      </c>
      <c r="F27" s="455" t="s">
        <v>9</v>
      </c>
      <c r="G27" s="455" t="s">
        <v>9</v>
      </c>
      <c r="H27" s="447" t="s">
        <v>9</v>
      </c>
      <c r="I27" s="447" t="s">
        <v>9</v>
      </c>
      <c r="J27" s="447" t="s">
        <v>9</v>
      </c>
      <c r="K27" s="447">
        <v>1</v>
      </c>
      <c r="L27" s="447" t="s">
        <v>9</v>
      </c>
      <c r="M27" s="447">
        <v>2</v>
      </c>
      <c r="N27" s="447">
        <v>1</v>
      </c>
      <c r="O27" s="447">
        <v>2</v>
      </c>
      <c r="P27" s="447">
        <v>5</v>
      </c>
      <c r="Q27" s="447">
        <v>5</v>
      </c>
      <c r="R27" s="447">
        <v>9</v>
      </c>
      <c r="S27" s="447">
        <v>12</v>
      </c>
      <c r="T27" s="447">
        <v>18</v>
      </c>
      <c r="U27" s="447">
        <v>30</v>
      </c>
      <c r="V27" s="447">
        <v>16</v>
      </c>
      <c r="W27" s="447">
        <v>15</v>
      </c>
      <c r="X27" s="447">
        <v>3</v>
      </c>
      <c r="Y27" s="22" t="s">
        <v>9</v>
      </c>
      <c r="Z27" s="50"/>
      <c r="AA27" s="40"/>
      <c r="AB27" s="37"/>
      <c r="AC27" s="37"/>
    </row>
    <row r="28" spans="1:29" ht="12.75">
      <c r="A28" s="502"/>
      <c r="B28" s="23" t="s">
        <v>45</v>
      </c>
      <c r="C28" s="448">
        <v>71</v>
      </c>
      <c r="D28" s="456" t="s">
        <v>9</v>
      </c>
      <c r="E28" s="456" t="s">
        <v>9</v>
      </c>
      <c r="F28" s="456" t="s">
        <v>9</v>
      </c>
      <c r="G28" s="456" t="s">
        <v>9</v>
      </c>
      <c r="H28" s="448" t="s">
        <v>9</v>
      </c>
      <c r="I28" s="448" t="s">
        <v>9</v>
      </c>
      <c r="J28" s="448" t="s">
        <v>9</v>
      </c>
      <c r="K28" s="448" t="s">
        <v>9</v>
      </c>
      <c r="L28" s="448" t="s">
        <v>9</v>
      </c>
      <c r="M28" s="448">
        <v>2</v>
      </c>
      <c r="N28" s="448">
        <v>1</v>
      </c>
      <c r="O28" s="448" t="s">
        <v>9</v>
      </c>
      <c r="P28" s="448">
        <v>4</v>
      </c>
      <c r="Q28" s="448">
        <v>5</v>
      </c>
      <c r="R28" s="448">
        <v>5</v>
      </c>
      <c r="S28" s="448">
        <v>10</v>
      </c>
      <c r="T28" s="448">
        <v>13</v>
      </c>
      <c r="U28" s="448">
        <v>16</v>
      </c>
      <c r="V28" s="448">
        <v>9</v>
      </c>
      <c r="W28" s="448">
        <v>5</v>
      </c>
      <c r="X28" s="448">
        <v>1</v>
      </c>
      <c r="Y28" s="19" t="s">
        <v>9</v>
      </c>
      <c r="Z28" s="50"/>
      <c r="AA28" s="40"/>
      <c r="AB28" s="37"/>
      <c r="AC28" s="37"/>
    </row>
    <row r="29" spans="1:29" ht="12.75">
      <c r="A29" s="503"/>
      <c r="B29" s="24" t="s">
        <v>46</v>
      </c>
      <c r="C29" s="449">
        <v>48</v>
      </c>
      <c r="D29" s="457" t="s">
        <v>9</v>
      </c>
      <c r="E29" s="457" t="s">
        <v>9</v>
      </c>
      <c r="F29" s="457" t="s">
        <v>9</v>
      </c>
      <c r="G29" s="457" t="s">
        <v>9</v>
      </c>
      <c r="H29" s="449" t="s">
        <v>9</v>
      </c>
      <c r="I29" s="449" t="s">
        <v>9</v>
      </c>
      <c r="J29" s="449" t="s">
        <v>9</v>
      </c>
      <c r="K29" s="449">
        <v>1</v>
      </c>
      <c r="L29" s="449" t="s">
        <v>9</v>
      </c>
      <c r="M29" s="449" t="s">
        <v>9</v>
      </c>
      <c r="N29" s="449" t="s">
        <v>9</v>
      </c>
      <c r="O29" s="449">
        <v>2</v>
      </c>
      <c r="P29" s="449">
        <v>1</v>
      </c>
      <c r="Q29" s="449" t="s">
        <v>9</v>
      </c>
      <c r="R29" s="449">
        <v>4</v>
      </c>
      <c r="S29" s="449">
        <v>2</v>
      </c>
      <c r="T29" s="449">
        <v>5</v>
      </c>
      <c r="U29" s="449">
        <v>14</v>
      </c>
      <c r="V29" s="449">
        <v>7</v>
      </c>
      <c r="W29" s="449">
        <v>10</v>
      </c>
      <c r="X29" s="449">
        <v>2</v>
      </c>
      <c r="Y29" s="20" t="s">
        <v>9</v>
      </c>
      <c r="Z29" s="50"/>
      <c r="AA29" s="40"/>
      <c r="AB29" s="37"/>
      <c r="AC29" s="37"/>
    </row>
    <row r="30" spans="1:29" ht="12.75">
      <c r="A30" s="501" t="s">
        <v>82</v>
      </c>
      <c r="B30" s="21" t="s">
        <v>2</v>
      </c>
      <c r="C30" s="447">
        <v>115</v>
      </c>
      <c r="D30" s="455" t="s">
        <v>9</v>
      </c>
      <c r="E30" s="455" t="s">
        <v>9</v>
      </c>
      <c r="F30" s="455" t="s">
        <v>9</v>
      </c>
      <c r="G30" s="455" t="s">
        <v>9</v>
      </c>
      <c r="H30" s="447">
        <v>1</v>
      </c>
      <c r="I30" s="447" t="s">
        <v>9</v>
      </c>
      <c r="J30" s="447" t="s">
        <v>9</v>
      </c>
      <c r="K30" s="447" t="s">
        <v>9</v>
      </c>
      <c r="L30" s="447" t="s">
        <v>9</v>
      </c>
      <c r="M30" s="447">
        <v>1</v>
      </c>
      <c r="N30" s="447">
        <v>1</v>
      </c>
      <c r="O30" s="447">
        <v>2</v>
      </c>
      <c r="P30" s="447">
        <v>2</v>
      </c>
      <c r="Q30" s="447">
        <v>6</v>
      </c>
      <c r="R30" s="447">
        <v>4</v>
      </c>
      <c r="S30" s="447">
        <v>16</v>
      </c>
      <c r="T30" s="447">
        <v>23</v>
      </c>
      <c r="U30" s="447">
        <v>21</v>
      </c>
      <c r="V30" s="447">
        <v>19</v>
      </c>
      <c r="W30" s="447">
        <v>14</v>
      </c>
      <c r="X30" s="447">
        <v>5</v>
      </c>
      <c r="Y30" s="22" t="s">
        <v>9</v>
      </c>
      <c r="Z30" s="50"/>
      <c r="AA30" s="40"/>
      <c r="AB30" s="37"/>
      <c r="AC30" s="37"/>
    </row>
    <row r="31" spans="1:29" ht="12.75">
      <c r="A31" s="502"/>
      <c r="B31" s="23" t="s">
        <v>45</v>
      </c>
      <c r="C31" s="448">
        <v>66</v>
      </c>
      <c r="D31" s="456" t="s">
        <v>9</v>
      </c>
      <c r="E31" s="456" t="s">
        <v>9</v>
      </c>
      <c r="F31" s="456" t="s">
        <v>9</v>
      </c>
      <c r="G31" s="456" t="s">
        <v>9</v>
      </c>
      <c r="H31" s="448">
        <v>1</v>
      </c>
      <c r="I31" s="448" t="s">
        <v>9</v>
      </c>
      <c r="J31" s="448" t="s">
        <v>9</v>
      </c>
      <c r="K31" s="448" t="s">
        <v>9</v>
      </c>
      <c r="L31" s="448" t="s">
        <v>9</v>
      </c>
      <c r="M31" s="448" t="s">
        <v>9</v>
      </c>
      <c r="N31" s="448">
        <v>1</v>
      </c>
      <c r="O31" s="448">
        <v>2</v>
      </c>
      <c r="P31" s="448">
        <v>2</v>
      </c>
      <c r="Q31" s="448">
        <v>5</v>
      </c>
      <c r="R31" s="448">
        <v>4</v>
      </c>
      <c r="S31" s="448">
        <v>11</v>
      </c>
      <c r="T31" s="448">
        <v>16</v>
      </c>
      <c r="U31" s="448">
        <v>11</v>
      </c>
      <c r="V31" s="448">
        <v>7</v>
      </c>
      <c r="W31" s="448">
        <v>5</v>
      </c>
      <c r="X31" s="448">
        <v>1</v>
      </c>
      <c r="Y31" s="19" t="s">
        <v>9</v>
      </c>
      <c r="Z31" s="50"/>
      <c r="AA31" s="40"/>
      <c r="AB31" s="37"/>
      <c r="AC31" s="37"/>
    </row>
    <row r="32" spans="1:29" ht="12.75">
      <c r="A32" s="503"/>
      <c r="B32" s="24" t="s">
        <v>46</v>
      </c>
      <c r="C32" s="449">
        <v>49</v>
      </c>
      <c r="D32" s="457" t="s">
        <v>9</v>
      </c>
      <c r="E32" s="457" t="s">
        <v>9</v>
      </c>
      <c r="F32" s="457" t="s">
        <v>9</v>
      </c>
      <c r="G32" s="457" t="s">
        <v>9</v>
      </c>
      <c r="H32" s="449" t="s">
        <v>9</v>
      </c>
      <c r="I32" s="449" t="s">
        <v>9</v>
      </c>
      <c r="J32" s="449" t="s">
        <v>9</v>
      </c>
      <c r="K32" s="449" t="s">
        <v>9</v>
      </c>
      <c r="L32" s="449" t="s">
        <v>9</v>
      </c>
      <c r="M32" s="449">
        <v>1</v>
      </c>
      <c r="N32" s="449" t="s">
        <v>9</v>
      </c>
      <c r="O32" s="449" t="s">
        <v>9</v>
      </c>
      <c r="P32" s="449" t="s">
        <v>9</v>
      </c>
      <c r="Q32" s="449">
        <v>1</v>
      </c>
      <c r="R32" s="449" t="s">
        <v>9</v>
      </c>
      <c r="S32" s="449">
        <v>5</v>
      </c>
      <c r="T32" s="449">
        <v>7</v>
      </c>
      <c r="U32" s="449">
        <v>10</v>
      </c>
      <c r="V32" s="449">
        <v>12</v>
      </c>
      <c r="W32" s="449">
        <v>9</v>
      </c>
      <c r="X32" s="449">
        <v>4</v>
      </c>
      <c r="Y32" s="20" t="s">
        <v>9</v>
      </c>
      <c r="Z32" s="50"/>
      <c r="AA32" s="40"/>
      <c r="AB32" s="37"/>
      <c r="AC32" s="37"/>
    </row>
    <row r="33" spans="1:29" ht="12.75">
      <c r="A33" s="501" t="s">
        <v>83</v>
      </c>
      <c r="B33" s="21" t="s">
        <v>2</v>
      </c>
      <c r="C33" s="447">
        <v>167</v>
      </c>
      <c r="D33" s="455" t="s">
        <v>9</v>
      </c>
      <c r="E33" s="455" t="s">
        <v>9</v>
      </c>
      <c r="F33" s="455" t="s">
        <v>9</v>
      </c>
      <c r="G33" s="455">
        <v>1</v>
      </c>
      <c r="H33" s="447" t="s">
        <v>9</v>
      </c>
      <c r="I33" s="447">
        <v>1</v>
      </c>
      <c r="J33" s="447">
        <v>2</v>
      </c>
      <c r="K33" s="447">
        <v>1</v>
      </c>
      <c r="L33" s="447">
        <v>1</v>
      </c>
      <c r="M33" s="447">
        <v>1</v>
      </c>
      <c r="N33" s="447">
        <v>1</v>
      </c>
      <c r="O33" s="447">
        <v>4</v>
      </c>
      <c r="P33" s="447">
        <v>6</v>
      </c>
      <c r="Q33" s="447">
        <v>9</v>
      </c>
      <c r="R33" s="447">
        <v>12</v>
      </c>
      <c r="S33" s="447">
        <v>25</v>
      </c>
      <c r="T33" s="447">
        <v>27</v>
      </c>
      <c r="U33" s="447">
        <v>30</v>
      </c>
      <c r="V33" s="447">
        <v>20</v>
      </c>
      <c r="W33" s="447">
        <v>23</v>
      </c>
      <c r="X33" s="447">
        <v>3</v>
      </c>
      <c r="Y33" s="22" t="s">
        <v>9</v>
      </c>
      <c r="Z33" s="50"/>
      <c r="AA33" s="40"/>
      <c r="AB33" s="37"/>
      <c r="AC33" s="37"/>
    </row>
    <row r="34" spans="1:29" ht="12.75">
      <c r="A34" s="502"/>
      <c r="B34" s="23" t="s">
        <v>45</v>
      </c>
      <c r="C34" s="448">
        <v>88</v>
      </c>
      <c r="D34" s="456" t="s">
        <v>9</v>
      </c>
      <c r="E34" s="456" t="s">
        <v>9</v>
      </c>
      <c r="F34" s="456" t="s">
        <v>9</v>
      </c>
      <c r="G34" s="456">
        <v>1</v>
      </c>
      <c r="H34" s="448" t="s">
        <v>9</v>
      </c>
      <c r="I34" s="448" t="s">
        <v>9</v>
      </c>
      <c r="J34" s="448">
        <v>2</v>
      </c>
      <c r="K34" s="448">
        <v>1</v>
      </c>
      <c r="L34" s="448" t="s">
        <v>9</v>
      </c>
      <c r="M34" s="448" t="s">
        <v>9</v>
      </c>
      <c r="N34" s="448">
        <v>1</v>
      </c>
      <c r="O34" s="448">
        <v>3</v>
      </c>
      <c r="P34" s="448">
        <v>3</v>
      </c>
      <c r="Q34" s="448">
        <v>5</v>
      </c>
      <c r="R34" s="448">
        <v>10</v>
      </c>
      <c r="S34" s="448">
        <v>17</v>
      </c>
      <c r="T34" s="448">
        <v>15</v>
      </c>
      <c r="U34" s="448">
        <v>15</v>
      </c>
      <c r="V34" s="448">
        <v>9</v>
      </c>
      <c r="W34" s="448">
        <v>4</v>
      </c>
      <c r="X34" s="448">
        <v>2</v>
      </c>
      <c r="Y34" s="19" t="s">
        <v>9</v>
      </c>
      <c r="Z34" s="50"/>
      <c r="AA34" s="40"/>
      <c r="AB34" s="37"/>
      <c r="AC34" s="37"/>
    </row>
    <row r="35" spans="1:29" ht="12.75">
      <c r="A35" s="503"/>
      <c r="B35" s="24" t="s">
        <v>46</v>
      </c>
      <c r="C35" s="449">
        <v>79</v>
      </c>
      <c r="D35" s="457" t="s">
        <v>9</v>
      </c>
      <c r="E35" s="457" t="s">
        <v>9</v>
      </c>
      <c r="F35" s="457" t="s">
        <v>9</v>
      </c>
      <c r="G35" s="457" t="s">
        <v>9</v>
      </c>
      <c r="H35" s="449" t="s">
        <v>9</v>
      </c>
      <c r="I35" s="449">
        <v>1</v>
      </c>
      <c r="J35" s="449" t="s">
        <v>9</v>
      </c>
      <c r="K35" s="449" t="s">
        <v>9</v>
      </c>
      <c r="L35" s="449">
        <v>1</v>
      </c>
      <c r="M35" s="449">
        <v>1</v>
      </c>
      <c r="N35" s="449" t="s">
        <v>9</v>
      </c>
      <c r="O35" s="449">
        <v>1</v>
      </c>
      <c r="P35" s="449">
        <v>3</v>
      </c>
      <c r="Q35" s="449">
        <v>4</v>
      </c>
      <c r="R35" s="449">
        <v>2</v>
      </c>
      <c r="S35" s="449">
        <v>8</v>
      </c>
      <c r="T35" s="449">
        <v>12</v>
      </c>
      <c r="U35" s="449">
        <v>15</v>
      </c>
      <c r="V35" s="449">
        <v>11</v>
      </c>
      <c r="W35" s="449">
        <v>19</v>
      </c>
      <c r="X35" s="449">
        <v>1</v>
      </c>
      <c r="Y35" s="20" t="s">
        <v>9</v>
      </c>
      <c r="Z35" s="50"/>
      <c r="AA35" s="40"/>
      <c r="AB35" s="37"/>
      <c r="AC35" s="37"/>
    </row>
    <row r="36" spans="1:29" ht="12.75">
      <c r="A36" s="501" t="s">
        <v>84</v>
      </c>
      <c r="B36" s="21" t="s">
        <v>2</v>
      </c>
      <c r="C36" s="447">
        <v>39</v>
      </c>
      <c r="D36" s="455" t="s">
        <v>9</v>
      </c>
      <c r="E36" s="455" t="s">
        <v>9</v>
      </c>
      <c r="F36" s="455" t="s">
        <v>9</v>
      </c>
      <c r="G36" s="455" t="s">
        <v>9</v>
      </c>
      <c r="H36" s="447" t="s">
        <v>9</v>
      </c>
      <c r="I36" s="447">
        <v>1</v>
      </c>
      <c r="J36" s="447" t="s">
        <v>9</v>
      </c>
      <c r="K36" s="447" t="s">
        <v>9</v>
      </c>
      <c r="L36" s="447" t="s">
        <v>9</v>
      </c>
      <c r="M36" s="447" t="s">
        <v>9</v>
      </c>
      <c r="N36" s="447">
        <v>4</v>
      </c>
      <c r="O36" s="447" t="s">
        <v>9</v>
      </c>
      <c r="P36" s="447">
        <v>2</v>
      </c>
      <c r="Q36" s="447">
        <v>5</v>
      </c>
      <c r="R36" s="447">
        <v>5</v>
      </c>
      <c r="S36" s="447">
        <v>4</v>
      </c>
      <c r="T36" s="447">
        <v>8</v>
      </c>
      <c r="U36" s="447">
        <v>4</v>
      </c>
      <c r="V36" s="447">
        <v>5</v>
      </c>
      <c r="W36" s="447" t="s">
        <v>9</v>
      </c>
      <c r="X36" s="447">
        <v>1</v>
      </c>
      <c r="Y36" s="22" t="s">
        <v>9</v>
      </c>
      <c r="Z36" s="50"/>
      <c r="AA36" s="40"/>
      <c r="AB36" s="37"/>
      <c r="AC36" s="37"/>
    </row>
    <row r="37" spans="1:29" ht="12.75">
      <c r="A37" s="502"/>
      <c r="B37" s="23" t="s">
        <v>45</v>
      </c>
      <c r="C37" s="448">
        <v>22</v>
      </c>
      <c r="D37" s="456" t="s">
        <v>9</v>
      </c>
      <c r="E37" s="456" t="s">
        <v>9</v>
      </c>
      <c r="F37" s="456" t="s">
        <v>9</v>
      </c>
      <c r="G37" s="456" t="s">
        <v>9</v>
      </c>
      <c r="H37" s="448" t="s">
        <v>9</v>
      </c>
      <c r="I37" s="448">
        <v>1</v>
      </c>
      <c r="J37" s="448" t="s">
        <v>9</v>
      </c>
      <c r="K37" s="448" t="s">
        <v>9</v>
      </c>
      <c r="L37" s="448" t="s">
        <v>9</v>
      </c>
      <c r="M37" s="448" t="s">
        <v>9</v>
      </c>
      <c r="N37" s="448">
        <v>3</v>
      </c>
      <c r="O37" s="448" t="s">
        <v>9</v>
      </c>
      <c r="P37" s="448">
        <v>1</v>
      </c>
      <c r="Q37" s="448">
        <v>3</v>
      </c>
      <c r="R37" s="448">
        <v>3</v>
      </c>
      <c r="S37" s="448" t="s">
        <v>9</v>
      </c>
      <c r="T37" s="448">
        <v>7</v>
      </c>
      <c r="U37" s="448">
        <v>3</v>
      </c>
      <c r="V37" s="448">
        <v>1</v>
      </c>
      <c r="W37" s="448" t="s">
        <v>9</v>
      </c>
      <c r="X37" s="448" t="s">
        <v>9</v>
      </c>
      <c r="Y37" s="19" t="s">
        <v>9</v>
      </c>
      <c r="Z37" s="50"/>
      <c r="AA37" s="40"/>
      <c r="AB37" s="37"/>
      <c r="AC37" s="37"/>
    </row>
    <row r="38" spans="1:29" ht="12.75">
      <c r="A38" s="503"/>
      <c r="B38" s="24" t="s">
        <v>46</v>
      </c>
      <c r="C38" s="449">
        <v>17</v>
      </c>
      <c r="D38" s="457" t="s">
        <v>9</v>
      </c>
      <c r="E38" s="457" t="s">
        <v>9</v>
      </c>
      <c r="F38" s="457" t="s">
        <v>9</v>
      </c>
      <c r="G38" s="457" t="s">
        <v>9</v>
      </c>
      <c r="H38" s="449" t="s">
        <v>9</v>
      </c>
      <c r="I38" s="449" t="s">
        <v>9</v>
      </c>
      <c r="J38" s="449" t="s">
        <v>9</v>
      </c>
      <c r="K38" s="449" t="s">
        <v>9</v>
      </c>
      <c r="L38" s="449" t="s">
        <v>9</v>
      </c>
      <c r="M38" s="449" t="s">
        <v>9</v>
      </c>
      <c r="N38" s="449">
        <v>1</v>
      </c>
      <c r="O38" s="449" t="s">
        <v>9</v>
      </c>
      <c r="P38" s="449">
        <v>1</v>
      </c>
      <c r="Q38" s="449">
        <v>2</v>
      </c>
      <c r="R38" s="449">
        <v>2</v>
      </c>
      <c r="S38" s="449">
        <v>4</v>
      </c>
      <c r="T38" s="449">
        <v>1</v>
      </c>
      <c r="U38" s="449">
        <v>1</v>
      </c>
      <c r="V38" s="449">
        <v>4</v>
      </c>
      <c r="W38" s="449" t="s">
        <v>9</v>
      </c>
      <c r="X38" s="449">
        <v>1</v>
      </c>
      <c r="Y38" s="20" t="s">
        <v>9</v>
      </c>
      <c r="Z38" s="50"/>
      <c r="AA38" s="40"/>
      <c r="AB38" s="37"/>
      <c r="AC38" s="37"/>
    </row>
    <row r="39" spans="1:29" ht="12.75">
      <c r="A39" s="501" t="s">
        <v>85</v>
      </c>
      <c r="B39" s="21" t="s">
        <v>2</v>
      </c>
      <c r="C39" s="447">
        <v>30</v>
      </c>
      <c r="D39" s="455" t="s">
        <v>9</v>
      </c>
      <c r="E39" s="455" t="s">
        <v>9</v>
      </c>
      <c r="F39" s="455" t="s">
        <v>9</v>
      </c>
      <c r="G39" s="455" t="s">
        <v>9</v>
      </c>
      <c r="H39" s="447" t="s">
        <v>9</v>
      </c>
      <c r="I39" s="447" t="s">
        <v>9</v>
      </c>
      <c r="J39" s="447" t="s">
        <v>9</v>
      </c>
      <c r="K39" s="447" t="s">
        <v>9</v>
      </c>
      <c r="L39" s="447" t="s">
        <v>9</v>
      </c>
      <c r="M39" s="447">
        <v>1</v>
      </c>
      <c r="N39" s="447">
        <v>2</v>
      </c>
      <c r="O39" s="447" t="s">
        <v>9</v>
      </c>
      <c r="P39" s="447">
        <v>1</v>
      </c>
      <c r="Q39" s="447">
        <v>2</v>
      </c>
      <c r="R39" s="447">
        <v>2</v>
      </c>
      <c r="S39" s="447">
        <v>2</v>
      </c>
      <c r="T39" s="447">
        <v>8</v>
      </c>
      <c r="U39" s="447">
        <v>5</v>
      </c>
      <c r="V39" s="447">
        <v>4</v>
      </c>
      <c r="W39" s="447">
        <v>2</v>
      </c>
      <c r="X39" s="447">
        <v>1</v>
      </c>
      <c r="Y39" s="22" t="s">
        <v>9</v>
      </c>
      <c r="Z39" s="50"/>
      <c r="AA39" s="40"/>
      <c r="AB39" s="37"/>
      <c r="AC39" s="37"/>
    </row>
    <row r="40" spans="1:29" ht="12.75">
      <c r="A40" s="502"/>
      <c r="B40" s="23" t="s">
        <v>45</v>
      </c>
      <c r="C40" s="448">
        <v>17</v>
      </c>
      <c r="D40" s="456" t="s">
        <v>9</v>
      </c>
      <c r="E40" s="456" t="s">
        <v>9</v>
      </c>
      <c r="F40" s="456" t="s">
        <v>9</v>
      </c>
      <c r="G40" s="456" t="s">
        <v>9</v>
      </c>
      <c r="H40" s="448" t="s">
        <v>9</v>
      </c>
      <c r="I40" s="448" t="s">
        <v>9</v>
      </c>
      <c r="J40" s="448" t="s">
        <v>9</v>
      </c>
      <c r="K40" s="448" t="s">
        <v>9</v>
      </c>
      <c r="L40" s="448" t="s">
        <v>9</v>
      </c>
      <c r="M40" s="448" t="s">
        <v>9</v>
      </c>
      <c r="N40" s="448">
        <v>1</v>
      </c>
      <c r="O40" s="448" t="s">
        <v>9</v>
      </c>
      <c r="P40" s="448">
        <v>1</v>
      </c>
      <c r="Q40" s="448">
        <v>2</v>
      </c>
      <c r="R40" s="448" t="s">
        <v>9</v>
      </c>
      <c r="S40" s="448">
        <v>2</v>
      </c>
      <c r="T40" s="448">
        <v>6</v>
      </c>
      <c r="U40" s="448">
        <v>4</v>
      </c>
      <c r="V40" s="448">
        <v>1</v>
      </c>
      <c r="W40" s="448" t="s">
        <v>9</v>
      </c>
      <c r="X40" s="448" t="s">
        <v>9</v>
      </c>
      <c r="Y40" s="19" t="s">
        <v>9</v>
      </c>
      <c r="Z40" s="50"/>
      <c r="AA40" s="40"/>
      <c r="AB40" s="37"/>
      <c r="AC40" s="37"/>
    </row>
    <row r="41" spans="1:29" ht="12.75">
      <c r="A41" s="503"/>
      <c r="B41" s="24" t="s">
        <v>46</v>
      </c>
      <c r="C41" s="449">
        <v>13</v>
      </c>
      <c r="D41" s="457" t="s">
        <v>9</v>
      </c>
      <c r="E41" s="457" t="s">
        <v>9</v>
      </c>
      <c r="F41" s="457" t="s">
        <v>9</v>
      </c>
      <c r="G41" s="457" t="s">
        <v>9</v>
      </c>
      <c r="H41" s="449" t="s">
        <v>9</v>
      </c>
      <c r="I41" s="449" t="s">
        <v>9</v>
      </c>
      <c r="J41" s="449" t="s">
        <v>9</v>
      </c>
      <c r="K41" s="449" t="s">
        <v>9</v>
      </c>
      <c r="L41" s="449" t="s">
        <v>9</v>
      </c>
      <c r="M41" s="449">
        <v>1</v>
      </c>
      <c r="N41" s="449">
        <v>1</v>
      </c>
      <c r="O41" s="449" t="s">
        <v>9</v>
      </c>
      <c r="P41" s="449" t="s">
        <v>9</v>
      </c>
      <c r="Q41" s="449" t="s">
        <v>9</v>
      </c>
      <c r="R41" s="449">
        <v>2</v>
      </c>
      <c r="S41" s="449" t="s">
        <v>9</v>
      </c>
      <c r="T41" s="449">
        <v>2</v>
      </c>
      <c r="U41" s="449">
        <v>1</v>
      </c>
      <c r="V41" s="449">
        <v>3</v>
      </c>
      <c r="W41" s="449">
        <v>2</v>
      </c>
      <c r="X41" s="449">
        <v>1</v>
      </c>
      <c r="Y41" s="20" t="s">
        <v>9</v>
      </c>
      <c r="Z41" s="50"/>
      <c r="AA41" s="40"/>
      <c r="AB41" s="37"/>
      <c r="AC41" s="37"/>
    </row>
    <row r="42" spans="1:29" ht="12.75">
      <c r="A42" s="501" t="s">
        <v>86</v>
      </c>
      <c r="B42" s="21" t="s">
        <v>2</v>
      </c>
      <c r="C42" s="447">
        <v>68</v>
      </c>
      <c r="D42" s="455" t="s">
        <v>9</v>
      </c>
      <c r="E42" s="455" t="s">
        <v>9</v>
      </c>
      <c r="F42" s="455" t="s">
        <v>9</v>
      </c>
      <c r="G42" s="455" t="s">
        <v>9</v>
      </c>
      <c r="H42" s="447" t="s">
        <v>9</v>
      </c>
      <c r="I42" s="447" t="s">
        <v>9</v>
      </c>
      <c r="J42" s="447" t="s">
        <v>9</v>
      </c>
      <c r="K42" s="447" t="s">
        <v>9</v>
      </c>
      <c r="L42" s="447" t="s">
        <v>9</v>
      </c>
      <c r="M42" s="447">
        <v>1</v>
      </c>
      <c r="N42" s="447">
        <v>1</v>
      </c>
      <c r="O42" s="447" t="s">
        <v>9</v>
      </c>
      <c r="P42" s="447">
        <v>1</v>
      </c>
      <c r="Q42" s="447">
        <v>4</v>
      </c>
      <c r="R42" s="447">
        <v>3</v>
      </c>
      <c r="S42" s="447">
        <v>8</v>
      </c>
      <c r="T42" s="447">
        <v>9</v>
      </c>
      <c r="U42" s="447">
        <v>15</v>
      </c>
      <c r="V42" s="447">
        <v>16</v>
      </c>
      <c r="W42" s="447">
        <v>8</v>
      </c>
      <c r="X42" s="447">
        <v>2</v>
      </c>
      <c r="Y42" s="22" t="s">
        <v>9</v>
      </c>
      <c r="Z42" s="50"/>
      <c r="AA42" s="40"/>
      <c r="AB42" s="37"/>
      <c r="AC42" s="37"/>
    </row>
    <row r="43" spans="1:29" ht="12.75">
      <c r="A43" s="502"/>
      <c r="B43" s="23" t="s">
        <v>45</v>
      </c>
      <c r="C43" s="448">
        <v>32</v>
      </c>
      <c r="D43" s="456" t="s">
        <v>9</v>
      </c>
      <c r="E43" s="456" t="s">
        <v>9</v>
      </c>
      <c r="F43" s="456" t="s">
        <v>9</v>
      </c>
      <c r="G43" s="456" t="s">
        <v>9</v>
      </c>
      <c r="H43" s="448" t="s">
        <v>9</v>
      </c>
      <c r="I43" s="448" t="s">
        <v>9</v>
      </c>
      <c r="J43" s="448" t="s">
        <v>9</v>
      </c>
      <c r="K43" s="448" t="s">
        <v>9</v>
      </c>
      <c r="L43" s="448" t="s">
        <v>9</v>
      </c>
      <c r="M43" s="448">
        <v>1</v>
      </c>
      <c r="N43" s="448" t="s">
        <v>9</v>
      </c>
      <c r="O43" s="448" t="s">
        <v>9</v>
      </c>
      <c r="P43" s="448" t="s">
        <v>9</v>
      </c>
      <c r="Q43" s="448">
        <v>4</v>
      </c>
      <c r="R43" s="448">
        <v>1</v>
      </c>
      <c r="S43" s="448">
        <v>6</v>
      </c>
      <c r="T43" s="448">
        <v>6</v>
      </c>
      <c r="U43" s="448">
        <v>5</v>
      </c>
      <c r="V43" s="448">
        <v>8</v>
      </c>
      <c r="W43" s="448">
        <v>1</v>
      </c>
      <c r="X43" s="448" t="s">
        <v>9</v>
      </c>
      <c r="Y43" s="19" t="s">
        <v>9</v>
      </c>
      <c r="Z43" s="50"/>
      <c r="AA43" s="40"/>
      <c r="AB43" s="37"/>
      <c r="AC43" s="37"/>
    </row>
    <row r="44" spans="1:29" ht="12.75">
      <c r="A44" s="503"/>
      <c r="B44" s="24" t="s">
        <v>46</v>
      </c>
      <c r="C44" s="449">
        <v>36</v>
      </c>
      <c r="D44" s="457" t="s">
        <v>9</v>
      </c>
      <c r="E44" s="457" t="s">
        <v>9</v>
      </c>
      <c r="F44" s="457" t="s">
        <v>9</v>
      </c>
      <c r="G44" s="457" t="s">
        <v>9</v>
      </c>
      <c r="H44" s="449" t="s">
        <v>9</v>
      </c>
      <c r="I44" s="449" t="s">
        <v>9</v>
      </c>
      <c r="J44" s="449" t="s">
        <v>9</v>
      </c>
      <c r="K44" s="449" t="s">
        <v>9</v>
      </c>
      <c r="L44" s="449" t="s">
        <v>9</v>
      </c>
      <c r="M44" s="449" t="s">
        <v>9</v>
      </c>
      <c r="N44" s="449">
        <v>1</v>
      </c>
      <c r="O44" s="449" t="s">
        <v>9</v>
      </c>
      <c r="P44" s="449">
        <v>1</v>
      </c>
      <c r="Q44" s="449" t="s">
        <v>9</v>
      </c>
      <c r="R44" s="449">
        <v>2</v>
      </c>
      <c r="S44" s="449">
        <v>2</v>
      </c>
      <c r="T44" s="449">
        <v>3</v>
      </c>
      <c r="U44" s="449">
        <v>10</v>
      </c>
      <c r="V44" s="449">
        <v>8</v>
      </c>
      <c r="W44" s="449">
        <v>7</v>
      </c>
      <c r="X44" s="449">
        <v>2</v>
      </c>
      <c r="Y44" s="20" t="s">
        <v>9</v>
      </c>
      <c r="Z44" s="50"/>
      <c r="AA44" s="40"/>
      <c r="AB44" s="37"/>
      <c r="AC44" s="37"/>
    </row>
    <row r="45" spans="1:29" ht="12.75">
      <c r="A45" s="501" t="s">
        <v>87</v>
      </c>
      <c r="B45" s="21" t="s">
        <v>2</v>
      </c>
      <c r="C45" s="447">
        <v>101</v>
      </c>
      <c r="D45" s="455" t="s">
        <v>9</v>
      </c>
      <c r="E45" s="455" t="s">
        <v>9</v>
      </c>
      <c r="F45" s="455" t="s">
        <v>9</v>
      </c>
      <c r="G45" s="455" t="s">
        <v>9</v>
      </c>
      <c r="H45" s="447" t="s">
        <v>9</v>
      </c>
      <c r="I45" s="447" t="s">
        <v>9</v>
      </c>
      <c r="J45" s="447" t="s">
        <v>9</v>
      </c>
      <c r="K45" s="447" t="s">
        <v>9</v>
      </c>
      <c r="L45" s="447">
        <v>1</v>
      </c>
      <c r="M45" s="447">
        <v>1</v>
      </c>
      <c r="N45" s="447" t="s">
        <v>9</v>
      </c>
      <c r="O45" s="447">
        <v>3</v>
      </c>
      <c r="P45" s="447">
        <v>1</v>
      </c>
      <c r="Q45" s="447">
        <v>8</v>
      </c>
      <c r="R45" s="447">
        <v>4</v>
      </c>
      <c r="S45" s="447">
        <v>7</v>
      </c>
      <c r="T45" s="447">
        <v>18</v>
      </c>
      <c r="U45" s="447">
        <v>26</v>
      </c>
      <c r="V45" s="447">
        <v>19</v>
      </c>
      <c r="W45" s="447">
        <v>11</v>
      </c>
      <c r="X45" s="447">
        <v>2</v>
      </c>
      <c r="Y45" s="22" t="s">
        <v>9</v>
      </c>
      <c r="Z45" s="50"/>
      <c r="AA45" s="40"/>
      <c r="AB45" s="37"/>
      <c r="AC45" s="37"/>
    </row>
    <row r="46" spans="1:29" ht="12.75">
      <c r="A46" s="502"/>
      <c r="B46" s="23" t="s">
        <v>45</v>
      </c>
      <c r="C46" s="448">
        <v>47</v>
      </c>
      <c r="D46" s="456" t="s">
        <v>9</v>
      </c>
      <c r="E46" s="456" t="s">
        <v>9</v>
      </c>
      <c r="F46" s="456" t="s">
        <v>9</v>
      </c>
      <c r="G46" s="456" t="s">
        <v>9</v>
      </c>
      <c r="H46" s="448" t="s">
        <v>9</v>
      </c>
      <c r="I46" s="448" t="s">
        <v>9</v>
      </c>
      <c r="J46" s="448" t="s">
        <v>9</v>
      </c>
      <c r="K46" s="448" t="s">
        <v>9</v>
      </c>
      <c r="L46" s="448">
        <v>1</v>
      </c>
      <c r="M46" s="448">
        <v>1</v>
      </c>
      <c r="N46" s="448" t="s">
        <v>9</v>
      </c>
      <c r="O46" s="448">
        <v>1</v>
      </c>
      <c r="P46" s="448">
        <v>1</v>
      </c>
      <c r="Q46" s="448">
        <v>6</v>
      </c>
      <c r="R46" s="448">
        <v>2</v>
      </c>
      <c r="S46" s="448">
        <v>5</v>
      </c>
      <c r="T46" s="448">
        <v>11</v>
      </c>
      <c r="U46" s="448">
        <v>12</v>
      </c>
      <c r="V46" s="448">
        <v>6</v>
      </c>
      <c r="W46" s="448">
        <v>1</v>
      </c>
      <c r="X46" s="448" t="s">
        <v>9</v>
      </c>
      <c r="Y46" s="19" t="s">
        <v>9</v>
      </c>
      <c r="Z46" s="50"/>
      <c r="AA46" s="40"/>
      <c r="AB46" s="37"/>
      <c r="AC46" s="37"/>
    </row>
    <row r="47" spans="1:29" ht="12.75">
      <c r="A47" s="503"/>
      <c r="B47" s="24" t="s">
        <v>46</v>
      </c>
      <c r="C47" s="449">
        <v>54</v>
      </c>
      <c r="D47" s="457" t="s">
        <v>9</v>
      </c>
      <c r="E47" s="457" t="s">
        <v>9</v>
      </c>
      <c r="F47" s="457" t="s">
        <v>9</v>
      </c>
      <c r="G47" s="457" t="s">
        <v>9</v>
      </c>
      <c r="H47" s="449" t="s">
        <v>9</v>
      </c>
      <c r="I47" s="449" t="s">
        <v>9</v>
      </c>
      <c r="J47" s="449" t="s">
        <v>9</v>
      </c>
      <c r="K47" s="449" t="s">
        <v>9</v>
      </c>
      <c r="L47" s="449" t="s">
        <v>9</v>
      </c>
      <c r="M47" s="449" t="s">
        <v>9</v>
      </c>
      <c r="N47" s="449" t="s">
        <v>9</v>
      </c>
      <c r="O47" s="449">
        <v>2</v>
      </c>
      <c r="P47" s="449" t="s">
        <v>9</v>
      </c>
      <c r="Q47" s="449">
        <v>2</v>
      </c>
      <c r="R47" s="449">
        <v>2</v>
      </c>
      <c r="S47" s="449">
        <v>2</v>
      </c>
      <c r="T47" s="449">
        <v>7</v>
      </c>
      <c r="U47" s="449">
        <v>14</v>
      </c>
      <c r="V47" s="449">
        <v>13</v>
      </c>
      <c r="W47" s="449">
        <v>10</v>
      </c>
      <c r="X47" s="449">
        <v>2</v>
      </c>
      <c r="Y47" s="20" t="s">
        <v>9</v>
      </c>
      <c r="Z47" s="50"/>
      <c r="AA47" s="40"/>
      <c r="AB47" s="37"/>
      <c r="AC47" s="37"/>
    </row>
    <row r="48" spans="1:29" ht="12.75">
      <c r="A48" s="529" t="s">
        <v>88</v>
      </c>
      <c r="B48" s="21" t="s">
        <v>2</v>
      </c>
      <c r="C48" s="447">
        <v>278</v>
      </c>
      <c r="D48" s="455">
        <v>0</v>
      </c>
      <c r="E48" s="455">
        <v>0</v>
      </c>
      <c r="F48" s="455">
        <v>0</v>
      </c>
      <c r="G48" s="455">
        <v>1</v>
      </c>
      <c r="H48" s="447">
        <v>1</v>
      </c>
      <c r="I48" s="447">
        <v>2</v>
      </c>
      <c r="J48" s="447">
        <v>1</v>
      </c>
      <c r="K48" s="447">
        <v>1</v>
      </c>
      <c r="L48" s="447">
        <v>4</v>
      </c>
      <c r="M48" s="447">
        <v>0</v>
      </c>
      <c r="N48" s="447">
        <v>3</v>
      </c>
      <c r="O48" s="447">
        <v>5</v>
      </c>
      <c r="P48" s="447">
        <v>11</v>
      </c>
      <c r="Q48" s="447">
        <v>22</v>
      </c>
      <c r="R48" s="447">
        <v>11</v>
      </c>
      <c r="S48" s="447">
        <v>34</v>
      </c>
      <c r="T48" s="447">
        <v>50</v>
      </c>
      <c r="U48" s="447">
        <v>53</v>
      </c>
      <c r="V48" s="447">
        <v>50</v>
      </c>
      <c r="W48" s="447">
        <v>21</v>
      </c>
      <c r="X48" s="447">
        <v>8</v>
      </c>
      <c r="Y48" s="22"/>
      <c r="Z48" s="50"/>
      <c r="AA48" s="40"/>
      <c r="AB48" s="37"/>
      <c r="AC48" s="37"/>
    </row>
    <row r="49" spans="1:29" ht="12.75">
      <c r="A49" s="530"/>
      <c r="B49" s="23" t="s">
        <v>45</v>
      </c>
      <c r="C49" s="448">
        <v>148</v>
      </c>
      <c r="D49" s="456">
        <v>0</v>
      </c>
      <c r="E49" s="456">
        <v>0</v>
      </c>
      <c r="F49" s="456">
        <v>0</v>
      </c>
      <c r="G49" s="456">
        <v>1</v>
      </c>
      <c r="H49" s="448">
        <v>1</v>
      </c>
      <c r="I49" s="448">
        <v>0</v>
      </c>
      <c r="J49" s="448">
        <v>0</v>
      </c>
      <c r="K49" s="448">
        <v>1</v>
      </c>
      <c r="L49" s="448">
        <v>3</v>
      </c>
      <c r="M49" s="448">
        <v>0</v>
      </c>
      <c r="N49" s="448">
        <v>0</v>
      </c>
      <c r="O49" s="448">
        <v>3</v>
      </c>
      <c r="P49" s="448">
        <v>7</v>
      </c>
      <c r="Q49" s="448">
        <v>17</v>
      </c>
      <c r="R49" s="448">
        <v>6</v>
      </c>
      <c r="S49" s="448">
        <v>18</v>
      </c>
      <c r="T49" s="448">
        <v>30</v>
      </c>
      <c r="U49" s="448">
        <v>31</v>
      </c>
      <c r="V49" s="448">
        <v>22</v>
      </c>
      <c r="W49" s="448">
        <v>8</v>
      </c>
      <c r="X49" s="448">
        <v>0</v>
      </c>
      <c r="Y49" s="19"/>
      <c r="Z49" s="50"/>
      <c r="AA49" s="40"/>
      <c r="AB49" s="37"/>
      <c r="AC49" s="37"/>
    </row>
    <row r="50" spans="1:29" ht="12.75">
      <c r="A50" s="531"/>
      <c r="B50" s="24" t="s">
        <v>46</v>
      </c>
      <c r="C50" s="449">
        <v>130</v>
      </c>
      <c r="D50" s="457">
        <v>0</v>
      </c>
      <c r="E50" s="457">
        <v>0</v>
      </c>
      <c r="F50" s="457">
        <v>0</v>
      </c>
      <c r="G50" s="457">
        <v>0</v>
      </c>
      <c r="H50" s="449">
        <v>0</v>
      </c>
      <c r="I50" s="449">
        <v>2</v>
      </c>
      <c r="J50" s="449">
        <v>1</v>
      </c>
      <c r="K50" s="449">
        <v>0</v>
      </c>
      <c r="L50" s="449">
        <v>1</v>
      </c>
      <c r="M50" s="449">
        <v>0</v>
      </c>
      <c r="N50" s="449">
        <v>3</v>
      </c>
      <c r="O50" s="449">
        <v>2</v>
      </c>
      <c r="P50" s="449">
        <v>4</v>
      </c>
      <c r="Q50" s="449">
        <v>5</v>
      </c>
      <c r="R50" s="449">
        <v>5</v>
      </c>
      <c r="S50" s="449">
        <v>16</v>
      </c>
      <c r="T50" s="449">
        <v>20</v>
      </c>
      <c r="U50" s="449">
        <v>22</v>
      </c>
      <c r="V50" s="449">
        <v>28</v>
      </c>
      <c r="W50" s="449">
        <v>13</v>
      </c>
      <c r="X50" s="449">
        <v>8</v>
      </c>
      <c r="Y50" s="20"/>
      <c r="Z50" s="50"/>
      <c r="AA50" s="40"/>
      <c r="AB50" s="37"/>
      <c r="AC50" s="37"/>
    </row>
    <row r="51" spans="1:29" ht="12.75">
      <c r="A51" s="501" t="s">
        <v>89</v>
      </c>
      <c r="B51" s="21" t="s">
        <v>2</v>
      </c>
      <c r="C51" s="447">
        <v>117</v>
      </c>
      <c r="D51" s="455" t="s">
        <v>9</v>
      </c>
      <c r="E51" s="455" t="s">
        <v>9</v>
      </c>
      <c r="F51" s="455" t="s">
        <v>9</v>
      </c>
      <c r="G51" s="455" t="s">
        <v>9</v>
      </c>
      <c r="H51" s="447" t="s">
        <v>9</v>
      </c>
      <c r="I51" s="447" t="s">
        <v>9</v>
      </c>
      <c r="J51" s="447" t="s">
        <v>9</v>
      </c>
      <c r="K51" s="447" t="s">
        <v>9</v>
      </c>
      <c r="L51" s="447" t="s">
        <v>9</v>
      </c>
      <c r="M51" s="447">
        <v>1</v>
      </c>
      <c r="N51" s="447" t="s">
        <v>9</v>
      </c>
      <c r="O51" s="447">
        <v>1</v>
      </c>
      <c r="P51" s="447">
        <v>5</v>
      </c>
      <c r="Q51" s="447">
        <v>10</v>
      </c>
      <c r="R51" s="447">
        <v>9</v>
      </c>
      <c r="S51" s="447">
        <v>11</v>
      </c>
      <c r="T51" s="447">
        <v>19</v>
      </c>
      <c r="U51" s="447">
        <v>26</v>
      </c>
      <c r="V51" s="447">
        <v>18</v>
      </c>
      <c r="W51" s="447">
        <v>12</v>
      </c>
      <c r="X51" s="447">
        <v>5</v>
      </c>
      <c r="Y51" s="22" t="s">
        <v>9</v>
      </c>
      <c r="Z51" s="50"/>
      <c r="AA51" s="40"/>
      <c r="AB51" s="37"/>
      <c r="AC51" s="37"/>
    </row>
    <row r="52" spans="1:29" ht="12.75">
      <c r="A52" s="502"/>
      <c r="B52" s="23" t="s">
        <v>45</v>
      </c>
      <c r="C52" s="448">
        <v>72</v>
      </c>
      <c r="D52" s="456" t="s">
        <v>9</v>
      </c>
      <c r="E52" s="456" t="s">
        <v>9</v>
      </c>
      <c r="F52" s="456" t="s">
        <v>9</v>
      </c>
      <c r="G52" s="456" t="s">
        <v>9</v>
      </c>
      <c r="H52" s="448" t="s">
        <v>9</v>
      </c>
      <c r="I52" s="448" t="s">
        <v>9</v>
      </c>
      <c r="J52" s="448" t="s">
        <v>9</v>
      </c>
      <c r="K52" s="448" t="s">
        <v>9</v>
      </c>
      <c r="L52" s="448" t="s">
        <v>9</v>
      </c>
      <c r="M52" s="448">
        <v>1</v>
      </c>
      <c r="N52" s="448" t="s">
        <v>9</v>
      </c>
      <c r="O52" s="448">
        <v>1</v>
      </c>
      <c r="P52" s="448">
        <v>4</v>
      </c>
      <c r="Q52" s="448">
        <v>8</v>
      </c>
      <c r="R52" s="448">
        <v>6</v>
      </c>
      <c r="S52" s="448">
        <v>10</v>
      </c>
      <c r="T52" s="448">
        <v>13</v>
      </c>
      <c r="U52" s="448">
        <v>17</v>
      </c>
      <c r="V52" s="448">
        <v>6</v>
      </c>
      <c r="W52" s="448">
        <v>5</v>
      </c>
      <c r="X52" s="448">
        <v>1</v>
      </c>
      <c r="Y52" s="19" t="s">
        <v>9</v>
      </c>
      <c r="Z52" s="50"/>
      <c r="AA52" s="40"/>
      <c r="AB52" s="37"/>
      <c r="AC52" s="37"/>
    </row>
    <row r="53" spans="1:29" ht="12.75">
      <c r="A53" s="503"/>
      <c r="B53" s="24" t="s">
        <v>46</v>
      </c>
      <c r="C53" s="449">
        <v>45</v>
      </c>
      <c r="D53" s="457" t="s">
        <v>9</v>
      </c>
      <c r="E53" s="457" t="s">
        <v>9</v>
      </c>
      <c r="F53" s="457" t="s">
        <v>9</v>
      </c>
      <c r="G53" s="457" t="s">
        <v>9</v>
      </c>
      <c r="H53" s="449" t="s">
        <v>9</v>
      </c>
      <c r="I53" s="449" t="s">
        <v>9</v>
      </c>
      <c r="J53" s="449" t="s">
        <v>9</v>
      </c>
      <c r="K53" s="449" t="s">
        <v>9</v>
      </c>
      <c r="L53" s="449" t="s">
        <v>9</v>
      </c>
      <c r="M53" s="449" t="s">
        <v>9</v>
      </c>
      <c r="N53" s="449" t="s">
        <v>9</v>
      </c>
      <c r="O53" s="449" t="s">
        <v>9</v>
      </c>
      <c r="P53" s="449">
        <v>1</v>
      </c>
      <c r="Q53" s="449">
        <v>2</v>
      </c>
      <c r="R53" s="449">
        <v>3</v>
      </c>
      <c r="S53" s="449">
        <v>1</v>
      </c>
      <c r="T53" s="449">
        <v>6</v>
      </c>
      <c r="U53" s="449">
        <v>9</v>
      </c>
      <c r="V53" s="449">
        <v>12</v>
      </c>
      <c r="W53" s="449">
        <v>7</v>
      </c>
      <c r="X53" s="449">
        <v>4</v>
      </c>
      <c r="Y53" s="20" t="s">
        <v>9</v>
      </c>
      <c r="Z53" s="50"/>
      <c r="AA53" s="40"/>
      <c r="AB53" s="37"/>
      <c r="AC53" s="37"/>
    </row>
    <row r="54" spans="1:29" ht="12.75">
      <c r="A54" s="501" t="s">
        <v>90</v>
      </c>
      <c r="B54" s="21" t="s">
        <v>2</v>
      </c>
      <c r="C54" s="447">
        <v>44</v>
      </c>
      <c r="D54" s="455">
        <v>1</v>
      </c>
      <c r="E54" s="455" t="s">
        <v>9</v>
      </c>
      <c r="F54" s="455" t="s">
        <v>9</v>
      </c>
      <c r="G54" s="455" t="s">
        <v>9</v>
      </c>
      <c r="H54" s="447" t="s">
        <v>9</v>
      </c>
      <c r="I54" s="447" t="s">
        <v>9</v>
      </c>
      <c r="J54" s="447">
        <v>1</v>
      </c>
      <c r="K54" s="447">
        <v>1</v>
      </c>
      <c r="L54" s="447" t="s">
        <v>9</v>
      </c>
      <c r="M54" s="447" t="s">
        <v>9</v>
      </c>
      <c r="N54" s="447" t="s">
        <v>9</v>
      </c>
      <c r="O54" s="447" t="s">
        <v>9</v>
      </c>
      <c r="P54" s="447" t="s">
        <v>9</v>
      </c>
      <c r="Q54" s="447">
        <v>3</v>
      </c>
      <c r="R54" s="447">
        <v>4</v>
      </c>
      <c r="S54" s="447">
        <v>5</v>
      </c>
      <c r="T54" s="447">
        <v>7</v>
      </c>
      <c r="U54" s="447">
        <v>5</v>
      </c>
      <c r="V54" s="447">
        <v>10</v>
      </c>
      <c r="W54" s="447">
        <v>7</v>
      </c>
      <c r="X54" s="447" t="s">
        <v>9</v>
      </c>
      <c r="Y54" s="22" t="s">
        <v>9</v>
      </c>
      <c r="Z54" s="50"/>
      <c r="AA54" s="40"/>
      <c r="AB54" s="37"/>
      <c r="AC54" s="37"/>
    </row>
    <row r="55" spans="1:29" ht="12.75">
      <c r="A55" s="502"/>
      <c r="B55" s="23" t="s">
        <v>45</v>
      </c>
      <c r="C55" s="448">
        <v>25</v>
      </c>
      <c r="D55" s="456" t="s">
        <v>9</v>
      </c>
      <c r="E55" s="456" t="s">
        <v>9</v>
      </c>
      <c r="F55" s="456" t="s">
        <v>9</v>
      </c>
      <c r="G55" s="456" t="s">
        <v>9</v>
      </c>
      <c r="H55" s="448" t="s">
        <v>9</v>
      </c>
      <c r="I55" s="448" t="s">
        <v>9</v>
      </c>
      <c r="J55" s="448">
        <v>1</v>
      </c>
      <c r="K55" s="448">
        <v>1</v>
      </c>
      <c r="L55" s="448" t="s">
        <v>9</v>
      </c>
      <c r="M55" s="448" t="s">
        <v>9</v>
      </c>
      <c r="N55" s="448" t="s">
        <v>9</v>
      </c>
      <c r="O55" s="448" t="s">
        <v>9</v>
      </c>
      <c r="P55" s="448" t="s">
        <v>9</v>
      </c>
      <c r="Q55" s="448">
        <v>2</v>
      </c>
      <c r="R55" s="448">
        <v>2</v>
      </c>
      <c r="S55" s="448">
        <v>3</v>
      </c>
      <c r="T55" s="448">
        <v>5</v>
      </c>
      <c r="U55" s="448">
        <v>4</v>
      </c>
      <c r="V55" s="448">
        <v>4</v>
      </c>
      <c r="W55" s="448">
        <v>3</v>
      </c>
      <c r="X55" s="448" t="s">
        <v>9</v>
      </c>
      <c r="Y55" s="19" t="s">
        <v>9</v>
      </c>
      <c r="Z55" s="50"/>
      <c r="AA55" s="40"/>
      <c r="AB55" s="37"/>
      <c r="AC55" s="37"/>
    </row>
    <row r="56" spans="1:29" ht="12.75">
      <c r="A56" s="503"/>
      <c r="B56" s="24" t="s">
        <v>46</v>
      </c>
      <c r="C56" s="449">
        <v>19</v>
      </c>
      <c r="D56" s="457">
        <v>1</v>
      </c>
      <c r="E56" s="457" t="s">
        <v>9</v>
      </c>
      <c r="F56" s="457" t="s">
        <v>9</v>
      </c>
      <c r="G56" s="457" t="s">
        <v>9</v>
      </c>
      <c r="H56" s="449" t="s">
        <v>9</v>
      </c>
      <c r="I56" s="449" t="s">
        <v>9</v>
      </c>
      <c r="J56" s="449" t="s">
        <v>9</v>
      </c>
      <c r="K56" s="449" t="s">
        <v>9</v>
      </c>
      <c r="L56" s="449" t="s">
        <v>9</v>
      </c>
      <c r="M56" s="449" t="s">
        <v>9</v>
      </c>
      <c r="N56" s="449" t="s">
        <v>9</v>
      </c>
      <c r="O56" s="449" t="s">
        <v>9</v>
      </c>
      <c r="P56" s="449" t="s">
        <v>9</v>
      </c>
      <c r="Q56" s="449">
        <v>1</v>
      </c>
      <c r="R56" s="449">
        <v>2</v>
      </c>
      <c r="S56" s="449">
        <v>2</v>
      </c>
      <c r="T56" s="449">
        <v>2</v>
      </c>
      <c r="U56" s="449">
        <v>1</v>
      </c>
      <c r="V56" s="449">
        <v>6</v>
      </c>
      <c r="W56" s="449">
        <v>4</v>
      </c>
      <c r="X56" s="449" t="s">
        <v>9</v>
      </c>
      <c r="Y56" s="20" t="s">
        <v>9</v>
      </c>
      <c r="Z56" s="50"/>
      <c r="AA56" s="40"/>
      <c r="AB56" s="37"/>
      <c r="AC56" s="37"/>
    </row>
    <row r="57" spans="1:29" ht="12.75">
      <c r="A57" s="501" t="s">
        <v>91</v>
      </c>
      <c r="B57" s="21" t="s">
        <v>2</v>
      </c>
      <c r="C57" s="447">
        <v>107</v>
      </c>
      <c r="D57" s="455" t="s">
        <v>9</v>
      </c>
      <c r="E57" s="455" t="s">
        <v>9</v>
      </c>
      <c r="F57" s="455" t="s">
        <v>9</v>
      </c>
      <c r="G57" s="455" t="s">
        <v>9</v>
      </c>
      <c r="H57" s="447">
        <v>1</v>
      </c>
      <c r="I57" s="447" t="s">
        <v>9</v>
      </c>
      <c r="J57" s="447" t="s">
        <v>9</v>
      </c>
      <c r="K57" s="447" t="s">
        <v>9</v>
      </c>
      <c r="L57" s="447" t="s">
        <v>9</v>
      </c>
      <c r="M57" s="447" t="s">
        <v>9</v>
      </c>
      <c r="N57" s="447">
        <v>2</v>
      </c>
      <c r="O57" s="447">
        <v>2</v>
      </c>
      <c r="P57" s="447">
        <v>6</v>
      </c>
      <c r="Q57" s="447">
        <v>6</v>
      </c>
      <c r="R57" s="447">
        <v>7</v>
      </c>
      <c r="S57" s="447">
        <v>18</v>
      </c>
      <c r="T57" s="447">
        <v>15</v>
      </c>
      <c r="U57" s="447">
        <v>17</v>
      </c>
      <c r="V57" s="447">
        <v>19</v>
      </c>
      <c r="W57" s="447">
        <v>9</v>
      </c>
      <c r="X57" s="447">
        <v>5</v>
      </c>
      <c r="Y57" s="22" t="s">
        <v>9</v>
      </c>
      <c r="Z57" s="50"/>
      <c r="AA57" s="40"/>
      <c r="AB57" s="37"/>
      <c r="AC57" s="37"/>
    </row>
    <row r="58" spans="1:29" ht="12.75">
      <c r="A58" s="502"/>
      <c r="B58" s="23" t="s">
        <v>45</v>
      </c>
      <c r="C58" s="448">
        <v>61</v>
      </c>
      <c r="D58" s="456" t="s">
        <v>9</v>
      </c>
      <c r="E58" s="456" t="s">
        <v>9</v>
      </c>
      <c r="F58" s="456" t="s">
        <v>9</v>
      </c>
      <c r="G58" s="456" t="s">
        <v>9</v>
      </c>
      <c r="H58" s="448">
        <v>1</v>
      </c>
      <c r="I58" s="448" t="s">
        <v>9</v>
      </c>
      <c r="J58" s="448" t="s">
        <v>9</v>
      </c>
      <c r="K58" s="448" t="s">
        <v>9</v>
      </c>
      <c r="L58" s="448" t="s">
        <v>9</v>
      </c>
      <c r="M58" s="448" t="s">
        <v>9</v>
      </c>
      <c r="N58" s="448">
        <v>2</v>
      </c>
      <c r="O58" s="448">
        <v>1</v>
      </c>
      <c r="P58" s="448">
        <v>4</v>
      </c>
      <c r="Q58" s="448">
        <v>4</v>
      </c>
      <c r="R58" s="448">
        <v>5</v>
      </c>
      <c r="S58" s="448">
        <v>7</v>
      </c>
      <c r="T58" s="448">
        <v>10</v>
      </c>
      <c r="U58" s="448">
        <v>14</v>
      </c>
      <c r="V58" s="448">
        <v>4</v>
      </c>
      <c r="W58" s="448">
        <v>6</v>
      </c>
      <c r="X58" s="448">
        <v>3</v>
      </c>
      <c r="Y58" s="19" t="s">
        <v>9</v>
      </c>
      <c r="Z58" s="50"/>
      <c r="AA58" s="40"/>
      <c r="AB58" s="37"/>
      <c r="AC58" s="37"/>
    </row>
    <row r="59" spans="1:29" ht="12.75">
      <c r="A59" s="503"/>
      <c r="B59" s="24" t="s">
        <v>46</v>
      </c>
      <c r="C59" s="449">
        <v>46</v>
      </c>
      <c r="D59" s="457" t="s">
        <v>9</v>
      </c>
      <c r="E59" s="457" t="s">
        <v>9</v>
      </c>
      <c r="F59" s="457" t="s">
        <v>9</v>
      </c>
      <c r="G59" s="457" t="s">
        <v>9</v>
      </c>
      <c r="H59" s="449" t="s">
        <v>9</v>
      </c>
      <c r="I59" s="449" t="s">
        <v>9</v>
      </c>
      <c r="J59" s="449" t="s">
        <v>9</v>
      </c>
      <c r="K59" s="449" t="s">
        <v>9</v>
      </c>
      <c r="L59" s="449" t="s">
        <v>9</v>
      </c>
      <c r="M59" s="449" t="s">
        <v>9</v>
      </c>
      <c r="N59" s="449" t="s">
        <v>9</v>
      </c>
      <c r="O59" s="449">
        <v>1</v>
      </c>
      <c r="P59" s="449">
        <v>2</v>
      </c>
      <c r="Q59" s="449">
        <v>2</v>
      </c>
      <c r="R59" s="449">
        <v>2</v>
      </c>
      <c r="S59" s="449">
        <v>11</v>
      </c>
      <c r="T59" s="449">
        <v>5</v>
      </c>
      <c r="U59" s="449">
        <v>3</v>
      </c>
      <c r="V59" s="449">
        <v>15</v>
      </c>
      <c r="W59" s="449">
        <v>3</v>
      </c>
      <c r="X59" s="449">
        <v>2</v>
      </c>
      <c r="Y59" s="20" t="s">
        <v>9</v>
      </c>
      <c r="Z59" s="50"/>
      <c r="AA59" s="40"/>
      <c r="AB59" s="37"/>
      <c r="AC59" s="37"/>
    </row>
    <row r="60" spans="1:29" ht="12.75">
      <c r="A60" s="501" t="s">
        <v>92</v>
      </c>
      <c r="B60" s="21" t="s">
        <v>2</v>
      </c>
      <c r="C60" s="447">
        <v>99</v>
      </c>
      <c r="D60" s="455" t="s">
        <v>9</v>
      </c>
      <c r="E60" s="455" t="s">
        <v>9</v>
      </c>
      <c r="F60" s="455" t="s">
        <v>9</v>
      </c>
      <c r="G60" s="455" t="s">
        <v>9</v>
      </c>
      <c r="H60" s="447" t="s">
        <v>9</v>
      </c>
      <c r="I60" s="447">
        <v>1</v>
      </c>
      <c r="J60" s="447" t="s">
        <v>9</v>
      </c>
      <c r="K60" s="447" t="s">
        <v>9</v>
      </c>
      <c r="L60" s="447" t="s">
        <v>9</v>
      </c>
      <c r="M60" s="447">
        <v>1</v>
      </c>
      <c r="N60" s="447">
        <v>1</v>
      </c>
      <c r="O60" s="447">
        <v>1</v>
      </c>
      <c r="P60" s="447">
        <v>5</v>
      </c>
      <c r="Q60" s="447">
        <v>8</v>
      </c>
      <c r="R60" s="447">
        <v>5</v>
      </c>
      <c r="S60" s="447">
        <v>9</v>
      </c>
      <c r="T60" s="447">
        <v>21</v>
      </c>
      <c r="U60" s="447">
        <v>20</v>
      </c>
      <c r="V60" s="447">
        <v>16</v>
      </c>
      <c r="W60" s="447">
        <v>8</v>
      </c>
      <c r="X60" s="447">
        <v>3</v>
      </c>
      <c r="Y60" s="22" t="s">
        <v>9</v>
      </c>
      <c r="Z60" s="50"/>
      <c r="AA60" s="40"/>
      <c r="AB60" s="37"/>
      <c r="AC60" s="37"/>
    </row>
    <row r="61" spans="1:29" ht="12.75">
      <c r="A61" s="502"/>
      <c r="B61" s="23" t="s">
        <v>45</v>
      </c>
      <c r="C61" s="448">
        <v>55</v>
      </c>
      <c r="D61" s="456" t="s">
        <v>9</v>
      </c>
      <c r="E61" s="456" t="s">
        <v>9</v>
      </c>
      <c r="F61" s="456" t="s">
        <v>9</v>
      </c>
      <c r="G61" s="456" t="s">
        <v>9</v>
      </c>
      <c r="H61" s="448" t="s">
        <v>9</v>
      </c>
      <c r="I61" s="448">
        <v>1</v>
      </c>
      <c r="J61" s="448" t="s">
        <v>9</v>
      </c>
      <c r="K61" s="448" t="s">
        <v>9</v>
      </c>
      <c r="L61" s="448" t="s">
        <v>9</v>
      </c>
      <c r="M61" s="448">
        <v>1</v>
      </c>
      <c r="N61" s="448">
        <v>1</v>
      </c>
      <c r="O61" s="448">
        <v>1</v>
      </c>
      <c r="P61" s="448">
        <v>3</v>
      </c>
      <c r="Q61" s="448">
        <v>6</v>
      </c>
      <c r="R61" s="448">
        <v>3</v>
      </c>
      <c r="S61" s="448">
        <v>4</v>
      </c>
      <c r="T61" s="448">
        <v>12</v>
      </c>
      <c r="U61" s="448">
        <v>14</v>
      </c>
      <c r="V61" s="448">
        <v>7</v>
      </c>
      <c r="W61" s="448">
        <v>2</v>
      </c>
      <c r="X61" s="448" t="s">
        <v>9</v>
      </c>
      <c r="Y61" s="19" t="s">
        <v>9</v>
      </c>
      <c r="Z61" s="50"/>
      <c r="AA61" s="40"/>
      <c r="AB61" s="37"/>
      <c r="AC61" s="37"/>
    </row>
    <row r="62" spans="1:29" ht="12.75">
      <c r="A62" s="503"/>
      <c r="B62" s="24" t="s">
        <v>46</v>
      </c>
      <c r="C62" s="449">
        <v>44</v>
      </c>
      <c r="D62" s="457" t="s">
        <v>9</v>
      </c>
      <c r="E62" s="457" t="s">
        <v>9</v>
      </c>
      <c r="F62" s="457" t="s">
        <v>9</v>
      </c>
      <c r="G62" s="457" t="s">
        <v>9</v>
      </c>
      <c r="H62" s="449" t="s">
        <v>9</v>
      </c>
      <c r="I62" s="449" t="s">
        <v>9</v>
      </c>
      <c r="J62" s="449" t="s">
        <v>9</v>
      </c>
      <c r="K62" s="449" t="s">
        <v>9</v>
      </c>
      <c r="L62" s="449" t="s">
        <v>9</v>
      </c>
      <c r="M62" s="449" t="s">
        <v>9</v>
      </c>
      <c r="N62" s="449" t="s">
        <v>9</v>
      </c>
      <c r="O62" s="449" t="s">
        <v>9</v>
      </c>
      <c r="P62" s="449">
        <v>2</v>
      </c>
      <c r="Q62" s="449">
        <v>2</v>
      </c>
      <c r="R62" s="449">
        <v>2</v>
      </c>
      <c r="S62" s="449">
        <v>5</v>
      </c>
      <c r="T62" s="449">
        <v>9</v>
      </c>
      <c r="U62" s="449">
        <v>6</v>
      </c>
      <c r="V62" s="449">
        <v>9</v>
      </c>
      <c r="W62" s="449">
        <v>6</v>
      </c>
      <c r="X62" s="449">
        <v>3</v>
      </c>
      <c r="Y62" s="20" t="s">
        <v>9</v>
      </c>
      <c r="Z62" s="50"/>
      <c r="AA62" s="40"/>
      <c r="AB62" s="37"/>
      <c r="AC62" s="37"/>
    </row>
    <row r="63" spans="1:29" ht="12.75">
      <c r="A63" s="501" t="s">
        <v>93</v>
      </c>
      <c r="B63" s="21" t="s">
        <v>2</v>
      </c>
      <c r="C63" s="447">
        <v>37</v>
      </c>
      <c r="D63" s="455" t="s">
        <v>9</v>
      </c>
      <c r="E63" s="455" t="s">
        <v>9</v>
      </c>
      <c r="F63" s="455" t="s">
        <v>9</v>
      </c>
      <c r="G63" s="455" t="s">
        <v>9</v>
      </c>
      <c r="H63" s="447">
        <v>1</v>
      </c>
      <c r="I63" s="447" t="s">
        <v>9</v>
      </c>
      <c r="J63" s="447" t="s">
        <v>9</v>
      </c>
      <c r="K63" s="447" t="s">
        <v>9</v>
      </c>
      <c r="L63" s="447" t="s">
        <v>9</v>
      </c>
      <c r="M63" s="447" t="s">
        <v>9</v>
      </c>
      <c r="N63" s="447" t="s">
        <v>9</v>
      </c>
      <c r="O63" s="447">
        <v>1</v>
      </c>
      <c r="P63" s="447" t="s">
        <v>9</v>
      </c>
      <c r="Q63" s="447">
        <v>1</v>
      </c>
      <c r="R63" s="447">
        <v>3</v>
      </c>
      <c r="S63" s="447">
        <v>3</v>
      </c>
      <c r="T63" s="447">
        <v>2</v>
      </c>
      <c r="U63" s="447">
        <v>8</v>
      </c>
      <c r="V63" s="447">
        <v>13</v>
      </c>
      <c r="W63" s="447">
        <v>5</v>
      </c>
      <c r="X63" s="447" t="s">
        <v>9</v>
      </c>
      <c r="Y63" s="22" t="s">
        <v>9</v>
      </c>
      <c r="Z63" s="50"/>
      <c r="AA63" s="40"/>
      <c r="AB63" s="37"/>
      <c r="AC63" s="37"/>
    </row>
    <row r="64" spans="1:29" ht="12.75">
      <c r="A64" s="502"/>
      <c r="B64" s="23" t="s">
        <v>45</v>
      </c>
      <c r="C64" s="448">
        <v>21</v>
      </c>
      <c r="D64" s="456" t="s">
        <v>9</v>
      </c>
      <c r="E64" s="456" t="s">
        <v>9</v>
      </c>
      <c r="F64" s="456" t="s">
        <v>9</v>
      </c>
      <c r="G64" s="456" t="s">
        <v>9</v>
      </c>
      <c r="H64" s="448">
        <v>1</v>
      </c>
      <c r="I64" s="448" t="s">
        <v>9</v>
      </c>
      <c r="J64" s="448" t="s">
        <v>9</v>
      </c>
      <c r="K64" s="448" t="s">
        <v>9</v>
      </c>
      <c r="L64" s="448" t="s">
        <v>9</v>
      </c>
      <c r="M64" s="448" t="s">
        <v>9</v>
      </c>
      <c r="N64" s="448" t="s">
        <v>9</v>
      </c>
      <c r="O64" s="448" t="s">
        <v>9</v>
      </c>
      <c r="P64" s="448" t="s">
        <v>9</v>
      </c>
      <c r="Q64" s="448">
        <v>1</v>
      </c>
      <c r="R64" s="448">
        <v>3</v>
      </c>
      <c r="S64" s="448">
        <v>1</v>
      </c>
      <c r="T64" s="448">
        <v>2</v>
      </c>
      <c r="U64" s="448">
        <v>5</v>
      </c>
      <c r="V64" s="448">
        <v>6</v>
      </c>
      <c r="W64" s="448">
        <v>2</v>
      </c>
      <c r="X64" s="448" t="s">
        <v>9</v>
      </c>
      <c r="Y64" s="19" t="s">
        <v>9</v>
      </c>
      <c r="Z64" s="50"/>
      <c r="AA64" s="40"/>
      <c r="AB64" s="37"/>
      <c r="AC64" s="37"/>
    </row>
    <row r="65" spans="1:29" ht="12.75">
      <c r="A65" s="503"/>
      <c r="B65" s="24" t="s">
        <v>46</v>
      </c>
      <c r="C65" s="449">
        <v>16</v>
      </c>
      <c r="D65" s="457" t="s">
        <v>9</v>
      </c>
      <c r="E65" s="457" t="s">
        <v>9</v>
      </c>
      <c r="F65" s="457" t="s">
        <v>9</v>
      </c>
      <c r="G65" s="457" t="s">
        <v>9</v>
      </c>
      <c r="H65" s="449" t="s">
        <v>9</v>
      </c>
      <c r="I65" s="449" t="s">
        <v>9</v>
      </c>
      <c r="J65" s="449" t="s">
        <v>9</v>
      </c>
      <c r="K65" s="449" t="s">
        <v>9</v>
      </c>
      <c r="L65" s="449" t="s">
        <v>9</v>
      </c>
      <c r="M65" s="449" t="s">
        <v>9</v>
      </c>
      <c r="N65" s="449" t="s">
        <v>9</v>
      </c>
      <c r="O65" s="449">
        <v>1</v>
      </c>
      <c r="P65" s="449" t="s">
        <v>9</v>
      </c>
      <c r="Q65" s="449" t="s">
        <v>9</v>
      </c>
      <c r="R65" s="449" t="s">
        <v>9</v>
      </c>
      <c r="S65" s="449">
        <v>2</v>
      </c>
      <c r="T65" s="449" t="s">
        <v>9</v>
      </c>
      <c r="U65" s="449">
        <v>3</v>
      </c>
      <c r="V65" s="449">
        <v>7</v>
      </c>
      <c r="W65" s="449">
        <v>3</v>
      </c>
      <c r="X65" s="449" t="s">
        <v>9</v>
      </c>
      <c r="Y65" s="20" t="s">
        <v>9</v>
      </c>
      <c r="Z65" s="50"/>
      <c r="AA65" s="40"/>
      <c r="AB65" s="37"/>
      <c r="AC65" s="37"/>
    </row>
    <row r="66" spans="1:29" ht="12.75">
      <c r="A66" s="501" t="s">
        <v>94</v>
      </c>
      <c r="B66" s="21" t="s">
        <v>2</v>
      </c>
      <c r="C66" s="447">
        <v>77</v>
      </c>
      <c r="D66" s="455" t="s">
        <v>9</v>
      </c>
      <c r="E66" s="455" t="s">
        <v>9</v>
      </c>
      <c r="F66" s="455" t="s">
        <v>9</v>
      </c>
      <c r="G66" s="455" t="s">
        <v>9</v>
      </c>
      <c r="H66" s="447" t="s">
        <v>9</v>
      </c>
      <c r="I66" s="447" t="s">
        <v>9</v>
      </c>
      <c r="J66" s="447" t="s">
        <v>9</v>
      </c>
      <c r="K66" s="447" t="s">
        <v>9</v>
      </c>
      <c r="L66" s="447" t="s">
        <v>9</v>
      </c>
      <c r="M66" s="447" t="s">
        <v>9</v>
      </c>
      <c r="N66" s="447">
        <v>2</v>
      </c>
      <c r="O66" s="447">
        <v>2</v>
      </c>
      <c r="P66" s="447">
        <v>5</v>
      </c>
      <c r="Q66" s="447">
        <v>9</v>
      </c>
      <c r="R66" s="447">
        <v>7</v>
      </c>
      <c r="S66" s="447">
        <v>9</v>
      </c>
      <c r="T66" s="447">
        <v>15</v>
      </c>
      <c r="U66" s="447">
        <v>12</v>
      </c>
      <c r="V66" s="447">
        <v>10</v>
      </c>
      <c r="W66" s="447">
        <v>5</v>
      </c>
      <c r="X66" s="447">
        <v>1</v>
      </c>
      <c r="Y66" s="22" t="s">
        <v>9</v>
      </c>
      <c r="Z66" s="50"/>
      <c r="AA66" s="40"/>
      <c r="AB66" s="37"/>
      <c r="AC66" s="37"/>
    </row>
    <row r="67" spans="1:29" ht="12.75">
      <c r="A67" s="502"/>
      <c r="B67" s="23" t="s">
        <v>45</v>
      </c>
      <c r="C67" s="448">
        <v>46</v>
      </c>
      <c r="D67" s="456" t="s">
        <v>9</v>
      </c>
      <c r="E67" s="456" t="s">
        <v>9</v>
      </c>
      <c r="F67" s="456" t="s">
        <v>9</v>
      </c>
      <c r="G67" s="456" t="s">
        <v>9</v>
      </c>
      <c r="H67" s="448" t="s">
        <v>9</v>
      </c>
      <c r="I67" s="448" t="s">
        <v>9</v>
      </c>
      <c r="J67" s="448" t="s">
        <v>9</v>
      </c>
      <c r="K67" s="448" t="s">
        <v>9</v>
      </c>
      <c r="L67" s="448" t="s">
        <v>9</v>
      </c>
      <c r="M67" s="448" t="s">
        <v>9</v>
      </c>
      <c r="N67" s="448">
        <v>2</v>
      </c>
      <c r="O67" s="448">
        <v>2</v>
      </c>
      <c r="P67" s="448">
        <v>4</v>
      </c>
      <c r="Q67" s="448">
        <v>8</v>
      </c>
      <c r="R67" s="448">
        <v>4</v>
      </c>
      <c r="S67" s="448">
        <v>6</v>
      </c>
      <c r="T67" s="448">
        <v>8</v>
      </c>
      <c r="U67" s="448">
        <v>8</v>
      </c>
      <c r="V67" s="448">
        <v>3</v>
      </c>
      <c r="W67" s="448">
        <v>1</v>
      </c>
      <c r="X67" s="448" t="s">
        <v>9</v>
      </c>
      <c r="Y67" s="19" t="s">
        <v>9</v>
      </c>
      <c r="Z67" s="50"/>
      <c r="AA67" s="40"/>
      <c r="AB67" s="37"/>
      <c r="AC67" s="37"/>
    </row>
    <row r="68" spans="1:29" ht="12.75">
      <c r="A68" s="503"/>
      <c r="B68" s="24" t="s">
        <v>46</v>
      </c>
      <c r="C68" s="449">
        <v>31</v>
      </c>
      <c r="D68" s="457" t="s">
        <v>9</v>
      </c>
      <c r="E68" s="457" t="s">
        <v>9</v>
      </c>
      <c r="F68" s="457" t="s">
        <v>9</v>
      </c>
      <c r="G68" s="457" t="s">
        <v>9</v>
      </c>
      <c r="H68" s="449" t="s">
        <v>9</v>
      </c>
      <c r="I68" s="449" t="s">
        <v>9</v>
      </c>
      <c r="J68" s="449" t="s">
        <v>9</v>
      </c>
      <c r="K68" s="449" t="s">
        <v>9</v>
      </c>
      <c r="L68" s="449" t="s">
        <v>9</v>
      </c>
      <c r="M68" s="449" t="s">
        <v>9</v>
      </c>
      <c r="N68" s="449" t="s">
        <v>9</v>
      </c>
      <c r="O68" s="449" t="s">
        <v>9</v>
      </c>
      <c r="P68" s="449">
        <v>1</v>
      </c>
      <c r="Q68" s="449">
        <v>1</v>
      </c>
      <c r="R68" s="449">
        <v>3</v>
      </c>
      <c r="S68" s="449">
        <v>3</v>
      </c>
      <c r="T68" s="449">
        <v>7</v>
      </c>
      <c r="U68" s="449">
        <v>4</v>
      </c>
      <c r="V68" s="449">
        <v>7</v>
      </c>
      <c r="W68" s="449">
        <v>4</v>
      </c>
      <c r="X68" s="449">
        <v>1</v>
      </c>
      <c r="Y68" s="20" t="s">
        <v>9</v>
      </c>
      <c r="Z68" s="50"/>
      <c r="AA68" s="40"/>
      <c r="AB68" s="37"/>
      <c r="AC68" s="37"/>
    </row>
    <row r="69" ht="12.75">
      <c r="A69" s="25" t="s">
        <v>151</v>
      </c>
    </row>
  </sheetData>
  <sheetProtection/>
  <mergeCells count="22">
    <mergeCell ref="A57:A59"/>
    <mergeCell ref="A60:A62"/>
    <mergeCell ref="A63:A65"/>
    <mergeCell ref="A66:A68"/>
    <mergeCell ref="A39:A41"/>
    <mergeCell ref="A42:A44"/>
    <mergeCell ref="A45:A47"/>
    <mergeCell ref="A48:A50"/>
    <mergeCell ref="A51:A53"/>
    <mergeCell ref="A54:A56"/>
    <mergeCell ref="A21:A23"/>
    <mergeCell ref="A24:A26"/>
    <mergeCell ref="A27:A29"/>
    <mergeCell ref="A30:A32"/>
    <mergeCell ref="A33:A35"/>
    <mergeCell ref="A36:A38"/>
    <mergeCell ref="A3:A5"/>
    <mergeCell ref="A6:A8"/>
    <mergeCell ref="A9:A11"/>
    <mergeCell ref="A12:A14"/>
    <mergeCell ref="A15:A17"/>
    <mergeCell ref="A18:A20"/>
  </mergeCells>
  <printOptions/>
  <pageMargins left="0.3937007874015748" right="0.3937007874015748" top="0.5905511811023623" bottom="0.3937007874015748" header="0.31496062992125984" footer="0.31496062992125984"/>
  <pageSetup fitToHeight="1"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L39"/>
  <sheetViews>
    <sheetView showGridLines="0" zoomScale="90" zoomScaleNormal="90" zoomScaleSheetLayoutView="100" zoomScalePageLayoutView="0" workbookViewId="0" topLeftCell="A1">
      <pane xSplit="4" ySplit="2" topLeftCell="E21" activePane="bottomRight" state="frozen"/>
      <selection pane="topLeft" activeCell="A1" sqref="A1"/>
      <selection pane="topRight" activeCell="E1" sqref="E1"/>
      <selection pane="bottomLeft" activeCell="A3" sqref="A3"/>
      <selection pane="bottomRight" activeCell="E27" sqref="E27"/>
    </sheetView>
  </sheetViews>
  <sheetFormatPr defaultColWidth="9.00390625" defaultRowHeight="12" customHeight="1"/>
  <cols>
    <col min="1" max="1" width="9.00390625" style="65" customWidth="1"/>
    <col min="2" max="2" width="5.00390625" style="58" bestFit="1" customWidth="1"/>
    <col min="3" max="3" width="11.00390625" style="58" customWidth="1"/>
    <col min="4" max="4" width="13.140625" style="58" customWidth="1"/>
    <col min="5" max="5" width="11.421875" style="58" customWidth="1"/>
    <col min="6" max="12" width="10.00390625" style="58" customWidth="1"/>
    <col min="13" max="16384" width="9.00390625" style="58" customWidth="1"/>
  </cols>
  <sheetData>
    <row r="1" spans="1:12" ht="12.75">
      <c r="A1" s="150" t="s">
        <v>152</v>
      </c>
      <c r="B1" s="151"/>
      <c r="E1" s="152"/>
      <c r="F1" s="153"/>
      <c r="G1" s="153"/>
      <c r="H1" s="153"/>
      <c r="I1" s="153"/>
      <c r="J1" s="153"/>
      <c r="K1" s="153"/>
      <c r="L1" s="30" t="s">
        <v>328</v>
      </c>
    </row>
    <row r="2" spans="1:12" ht="29.25" customHeight="1">
      <c r="A2" s="154"/>
      <c r="B2" s="155"/>
      <c r="C2" s="156"/>
      <c r="D2" s="156"/>
      <c r="E2" s="157" t="s">
        <v>153</v>
      </c>
      <c r="F2" s="158" t="s">
        <v>154</v>
      </c>
      <c r="G2" s="157" t="s">
        <v>155</v>
      </c>
      <c r="H2" s="159" t="s">
        <v>156</v>
      </c>
      <c r="I2" s="157" t="s">
        <v>157</v>
      </c>
      <c r="J2" s="159" t="s">
        <v>158</v>
      </c>
      <c r="K2" s="160" t="s">
        <v>159</v>
      </c>
      <c r="L2" s="157" t="s">
        <v>160</v>
      </c>
    </row>
    <row r="3" spans="1:12" ht="16.5" customHeight="1">
      <c r="A3" s="535" t="s">
        <v>161</v>
      </c>
      <c r="B3" s="350" t="s">
        <v>2</v>
      </c>
      <c r="C3" s="353" t="s">
        <v>162</v>
      </c>
      <c r="D3" s="354"/>
      <c r="E3" s="355">
        <v>1308158</v>
      </c>
      <c r="F3" s="355">
        <v>966082</v>
      </c>
      <c r="G3" s="355">
        <v>24863</v>
      </c>
      <c r="H3" s="355">
        <v>30729</v>
      </c>
      <c r="I3" s="355">
        <v>1</v>
      </c>
      <c r="J3" s="355">
        <v>90096</v>
      </c>
      <c r="K3" s="355">
        <v>169447</v>
      </c>
      <c r="L3" s="355">
        <v>26940</v>
      </c>
    </row>
    <row r="4" spans="1:12" ht="16.5" customHeight="1">
      <c r="A4" s="536"/>
      <c r="B4" s="351"/>
      <c r="C4" s="538" t="s">
        <v>163</v>
      </c>
      <c r="D4" s="59" t="s">
        <v>164</v>
      </c>
      <c r="E4" s="60">
        <v>373088</v>
      </c>
      <c r="F4" s="60">
        <v>310726</v>
      </c>
      <c r="G4" s="60">
        <v>6146</v>
      </c>
      <c r="H4" s="60">
        <v>2734</v>
      </c>
      <c r="I4" s="60" t="s">
        <v>9</v>
      </c>
      <c r="J4" s="60">
        <v>9576</v>
      </c>
      <c r="K4" s="60">
        <v>41043</v>
      </c>
      <c r="L4" s="60">
        <v>2863</v>
      </c>
    </row>
    <row r="5" spans="1:12" ht="16.5" customHeight="1">
      <c r="A5" s="536"/>
      <c r="B5" s="351"/>
      <c r="C5" s="539"/>
      <c r="D5" s="61" t="s">
        <v>165</v>
      </c>
      <c r="E5" s="62">
        <v>198070</v>
      </c>
      <c r="F5" s="62">
        <v>131057</v>
      </c>
      <c r="G5" s="62">
        <v>3703</v>
      </c>
      <c r="H5" s="62">
        <v>4648</v>
      </c>
      <c r="I5" s="62" t="s">
        <v>9</v>
      </c>
      <c r="J5" s="62">
        <v>10763</v>
      </c>
      <c r="K5" s="62">
        <v>44420</v>
      </c>
      <c r="L5" s="62">
        <v>3479</v>
      </c>
    </row>
    <row r="6" spans="1:12" ht="16.5" customHeight="1">
      <c r="A6" s="536"/>
      <c r="B6" s="352"/>
      <c r="C6" s="540"/>
      <c r="D6" s="63" t="s">
        <v>166</v>
      </c>
      <c r="E6" s="64">
        <v>109353</v>
      </c>
      <c r="F6" s="64">
        <v>81461</v>
      </c>
      <c r="G6" s="64">
        <v>2236</v>
      </c>
      <c r="H6" s="64">
        <v>4062</v>
      </c>
      <c r="I6" s="64" t="s">
        <v>9</v>
      </c>
      <c r="J6" s="64">
        <v>9300</v>
      </c>
      <c r="K6" s="64">
        <v>11077</v>
      </c>
      <c r="L6" s="64">
        <v>1217</v>
      </c>
    </row>
    <row r="7" spans="1:12" ht="16.5" customHeight="1">
      <c r="A7" s="536"/>
      <c r="B7" s="350" t="s">
        <v>167</v>
      </c>
      <c r="C7" s="353" t="s">
        <v>162</v>
      </c>
      <c r="D7" s="354"/>
      <c r="E7" s="356">
        <v>674946</v>
      </c>
      <c r="F7" s="356">
        <v>519260</v>
      </c>
      <c r="G7" s="356">
        <v>11354</v>
      </c>
      <c r="H7" s="356">
        <v>9810</v>
      </c>
      <c r="I7" s="356">
        <v>1</v>
      </c>
      <c r="J7" s="356">
        <v>24551</v>
      </c>
      <c r="K7" s="356">
        <v>94138</v>
      </c>
      <c r="L7" s="356">
        <v>15832</v>
      </c>
    </row>
    <row r="8" spans="1:12" ht="16.5" customHeight="1">
      <c r="A8" s="536"/>
      <c r="B8" s="351"/>
      <c r="C8" s="538" t="s">
        <v>163</v>
      </c>
      <c r="D8" s="59" t="s">
        <v>164</v>
      </c>
      <c r="E8" s="60">
        <v>219846</v>
      </c>
      <c r="F8" s="60">
        <v>185675</v>
      </c>
      <c r="G8" s="60">
        <v>3350</v>
      </c>
      <c r="H8" s="60">
        <v>1174</v>
      </c>
      <c r="I8" s="60" t="s">
        <v>9</v>
      </c>
      <c r="J8" s="60">
        <v>4002</v>
      </c>
      <c r="K8" s="60">
        <v>24319</v>
      </c>
      <c r="L8" s="60">
        <v>1326</v>
      </c>
    </row>
    <row r="9" spans="1:12" ht="16.5" customHeight="1">
      <c r="A9" s="536"/>
      <c r="B9" s="351"/>
      <c r="C9" s="539"/>
      <c r="D9" s="61" t="s">
        <v>165</v>
      </c>
      <c r="E9" s="62">
        <v>93453</v>
      </c>
      <c r="F9" s="62">
        <v>60601</v>
      </c>
      <c r="G9" s="62">
        <v>1458</v>
      </c>
      <c r="H9" s="62">
        <v>1341</v>
      </c>
      <c r="I9" s="62" t="s">
        <v>9</v>
      </c>
      <c r="J9" s="62">
        <v>2790</v>
      </c>
      <c r="K9" s="62">
        <v>25190</v>
      </c>
      <c r="L9" s="62">
        <v>2073</v>
      </c>
    </row>
    <row r="10" spans="1:12" ht="16.5" customHeight="1">
      <c r="A10" s="536"/>
      <c r="B10" s="352"/>
      <c r="C10" s="540"/>
      <c r="D10" s="63" t="s">
        <v>166</v>
      </c>
      <c r="E10" s="64">
        <v>52718</v>
      </c>
      <c r="F10" s="64">
        <v>40740</v>
      </c>
      <c r="G10" s="64">
        <v>1026</v>
      </c>
      <c r="H10" s="64">
        <v>1516</v>
      </c>
      <c r="I10" s="64" t="s">
        <v>9</v>
      </c>
      <c r="J10" s="64">
        <v>2882</v>
      </c>
      <c r="K10" s="64">
        <v>5911</v>
      </c>
      <c r="L10" s="64">
        <v>643</v>
      </c>
    </row>
    <row r="11" spans="1:12" ht="16.5" customHeight="1">
      <c r="A11" s="536"/>
      <c r="B11" s="357" t="s">
        <v>168</v>
      </c>
      <c r="C11" s="353" t="s">
        <v>162</v>
      </c>
      <c r="D11" s="354"/>
      <c r="E11" s="356">
        <v>633212</v>
      </c>
      <c r="F11" s="356">
        <v>446822</v>
      </c>
      <c r="G11" s="356">
        <v>13509</v>
      </c>
      <c r="H11" s="356">
        <v>20919</v>
      </c>
      <c r="I11" s="356" t="s">
        <v>9</v>
      </c>
      <c r="J11" s="356">
        <v>65545</v>
      </c>
      <c r="K11" s="356">
        <v>75309</v>
      </c>
      <c r="L11" s="356">
        <v>11108</v>
      </c>
    </row>
    <row r="12" spans="1:12" ht="16.5" customHeight="1">
      <c r="A12" s="536"/>
      <c r="B12" s="358"/>
      <c r="C12" s="538" t="s">
        <v>163</v>
      </c>
      <c r="D12" s="59" t="s">
        <v>164</v>
      </c>
      <c r="E12" s="60">
        <v>153242</v>
      </c>
      <c r="F12" s="60">
        <v>125051</v>
      </c>
      <c r="G12" s="60">
        <v>2796</v>
      </c>
      <c r="H12" s="60">
        <v>1560</v>
      </c>
      <c r="I12" s="60" t="s">
        <v>9</v>
      </c>
      <c r="J12" s="60">
        <v>5574</v>
      </c>
      <c r="K12" s="60">
        <v>16724</v>
      </c>
      <c r="L12" s="60">
        <v>1537</v>
      </c>
    </row>
    <row r="13" spans="1:12" ht="16.5" customHeight="1">
      <c r="A13" s="536"/>
      <c r="B13" s="358"/>
      <c r="C13" s="539"/>
      <c r="D13" s="61" t="s">
        <v>165</v>
      </c>
      <c r="E13" s="62">
        <v>104617</v>
      </c>
      <c r="F13" s="62">
        <v>70456</v>
      </c>
      <c r="G13" s="62">
        <v>2245</v>
      </c>
      <c r="H13" s="62">
        <v>3307</v>
      </c>
      <c r="I13" s="62" t="s">
        <v>9</v>
      </c>
      <c r="J13" s="62">
        <v>7973</v>
      </c>
      <c r="K13" s="62">
        <v>19230</v>
      </c>
      <c r="L13" s="62">
        <v>1406</v>
      </c>
    </row>
    <row r="14" spans="1:12" ht="16.5" customHeight="1">
      <c r="A14" s="537"/>
      <c r="B14" s="359"/>
      <c r="C14" s="540"/>
      <c r="D14" s="63" t="s">
        <v>166</v>
      </c>
      <c r="E14" s="64">
        <v>56635</v>
      </c>
      <c r="F14" s="64">
        <v>40721</v>
      </c>
      <c r="G14" s="64">
        <v>1210</v>
      </c>
      <c r="H14" s="64">
        <v>2546</v>
      </c>
      <c r="I14" s="64" t="s">
        <v>9</v>
      </c>
      <c r="J14" s="64">
        <v>6418</v>
      </c>
      <c r="K14" s="64">
        <v>5166</v>
      </c>
      <c r="L14" s="64">
        <v>574</v>
      </c>
    </row>
    <row r="15" spans="1:12" ht="16.5" customHeight="1">
      <c r="A15" s="532" t="s">
        <v>169</v>
      </c>
      <c r="B15" s="402" t="s">
        <v>2</v>
      </c>
      <c r="C15" s="222" t="s">
        <v>162</v>
      </c>
      <c r="D15" s="417"/>
      <c r="E15" s="394">
        <v>61920</v>
      </c>
      <c r="F15" s="394">
        <v>50564</v>
      </c>
      <c r="G15" s="394">
        <v>1424</v>
      </c>
      <c r="H15" s="394">
        <v>974</v>
      </c>
      <c r="I15" s="394" t="s">
        <v>9</v>
      </c>
      <c r="J15" s="394">
        <v>1970</v>
      </c>
      <c r="K15" s="394">
        <v>5875</v>
      </c>
      <c r="L15" s="394">
        <v>1113</v>
      </c>
    </row>
    <row r="16" spans="1:12" ht="16.5" customHeight="1">
      <c r="A16" s="533"/>
      <c r="B16" s="403"/>
      <c r="C16" s="538" t="s">
        <v>163</v>
      </c>
      <c r="D16" s="59" t="s">
        <v>164</v>
      </c>
      <c r="E16" s="60">
        <v>19183</v>
      </c>
      <c r="F16" s="60">
        <v>17256</v>
      </c>
      <c r="G16" s="60">
        <v>422</v>
      </c>
      <c r="H16" s="60">
        <v>71</v>
      </c>
      <c r="I16" s="60" t="s">
        <v>9</v>
      </c>
      <c r="J16" s="60">
        <v>201</v>
      </c>
      <c r="K16" s="60">
        <v>1142</v>
      </c>
      <c r="L16" s="60">
        <v>91</v>
      </c>
    </row>
    <row r="17" spans="1:12" ht="16.5" customHeight="1">
      <c r="A17" s="533"/>
      <c r="B17" s="403"/>
      <c r="C17" s="539"/>
      <c r="D17" s="61" t="s">
        <v>165</v>
      </c>
      <c r="E17" s="62">
        <v>9266</v>
      </c>
      <c r="F17" s="62">
        <v>6794</v>
      </c>
      <c r="G17" s="62">
        <v>229</v>
      </c>
      <c r="H17" s="62">
        <v>165</v>
      </c>
      <c r="I17" s="62" t="s">
        <v>9</v>
      </c>
      <c r="J17" s="62">
        <v>250</v>
      </c>
      <c r="K17" s="62">
        <v>1701</v>
      </c>
      <c r="L17" s="62">
        <v>127</v>
      </c>
    </row>
    <row r="18" spans="1:12" ht="16.5" customHeight="1">
      <c r="A18" s="533"/>
      <c r="B18" s="404"/>
      <c r="C18" s="540"/>
      <c r="D18" s="63" t="s">
        <v>166</v>
      </c>
      <c r="E18" s="64">
        <v>4935</v>
      </c>
      <c r="F18" s="64">
        <v>4040</v>
      </c>
      <c r="G18" s="64">
        <v>89</v>
      </c>
      <c r="H18" s="64">
        <v>122</v>
      </c>
      <c r="I18" s="64" t="s">
        <v>9</v>
      </c>
      <c r="J18" s="64">
        <v>180</v>
      </c>
      <c r="K18" s="64">
        <v>467</v>
      </c>
      <c r="L18" s="64">
        <v>37</v>
      </c>
    </row>
    <row r="19" spans="1:12" ht="16.5" customHeight="1">
      <c r="A19" s="533"/>
      <c r="B19" s="402" t="s">
        <v>167</v>
      </c>
      <c r="C19" s="222" t="s">
        <v>162</v>
      </c>
      <c r="D19" s="417"/>
      <c r="E19" s="418">
        <v>32079</v>
      </c>
      <c r="F19" s="418">
        <v>26609</v>
      </c>
      <c r="G19" s="418">
        <v>702</v>
      </c>
      <c r="H19" s="418">
        <v>270</v>
      </c>
      <c r="I19" s="394" t="s">
        <v>9</v>
      </c>
      <c r="J19" s="418">
        <v>544</v>
      </c>
      <c r="K19" s="418">
        <v>3277</v>
      </c>
      <c r="L19" s="418">
        <v>677</v>
      </c>
    </row>
    <row r="20" spans="1:12" ht="16.5" customHeight="1">
      <c r="A20" s="533"/>
      <c r="B20" s="403"/>
      <c r="C20" s="538" t="s">
        <v>163</v>
      </c>
      <c r="D20" s="59" t="s">
        <v>164</v>
      </c>
      <c r="E20" s="60">
        <v>11078</v>
      </c>
      <c r="F20" s="60">
        <v>10049</v>
      </c>
      <c r="G20" s="60">
        <v>246</v>
      </c>
      <c r="H20" s="60">
        <v>21</v>
      </c>
      <c r="I20" s="60" t="s">
        <v>9</v>
      </c>
      <c r="J20" s="60">
        <v>85</v>
      </c>
      <c r="K20" s="60">
        <v>638</v>
      </c>
      <c r="L20" s="60">
        <v>39</v>
      </c>
    </row>
    <row r="21" spans="1:12" ht="16.5" customHeight="1">
      <c r="A21" s="533"/>
      <c r="B21" s="403"/>
      <c r="C21" s="539"/>
      <c r="D21" s="61" t="s">
        <v>165</v>
      </c>
      <c r="E21" s="62">
        <v>4287</v>
      </c>
      <c r="F21" s="62">
        <v>2986</v>
      </c>
      <c r="G21" s="62">
        <v>106</v>
      </c>
      <c r="H21" s="62">
        <v>45</v>
      </c>
      <c r="I21" s="62" t="s">
        <v>9</v>
      </c>
      <c r="J21" s="62">
        <v>66</v>
      </c>
      <c r="K21" s="62">
        <v>1005</v>
      </c>
      <c r="L21" s="62">
        <v>79</v>
      </c>
    </row>
    <row r="22" spans="1:12" ht="16.5" customHeight="1">
      <c r="A22" s="533"/>
      <c r="B22" s="404"/>
      <c r="C22" s="540"/>
      <c r="D22" s="63" t="s">
        <v>166</v>
      </c>
      <c r="E22" s="64">
        <v>2442</v>
      </c>
      <c r="F22" s="64">
        <v>2031</v>
      </c>
      <c r="G22" s="64">
        <v>42</v>
      </c>
      <c r="H22" s="64">
        <v>40</v>
      </c>
      <c r="I22" s="64" t="s">
        <v>9</v>
      </c>
      <c r="J22" s="64">
        <v>58</v>
      </c>
      <c r="K22" s="64">
        <v>253</v>
      </c>
      <c r="L22" s="64">
        <v>18</v>
      </c>
    </row>
    <row r="23" spans="1:12" ht="16.5" customHeight="1">
      <c r="A23" s="533"/>
      <c r="B23" s="414" t="s">
        <v>168</v>
      </c>
      <c r="C23" s="419" t="s">
        <v>162</v>
      </c>
      <c r="D23" s="417"/>
      <c r="E23" s="418">
        <v>29841</v>
      </c>
      <c r="F23" s="418">
        <v>23955</v>
      </c>
      <c r="G23" s="418">
        <v>722</v>
      </c>
      <c r="H23" s="418">
        <v>704</v>
      </c>
      <c r="I23" s="394" t="s">
        <v>9</v>
      </c>
      <c r="J23" s="418">
        <v>1426</v>
      </c>
      <c r="K23" s="418">
        <v>2598</v>
      </c>
      <c r="L23" s="418">
        <v>436</v>
      </c>
    </row>
    <row r="24" spans="1:12" ht="16.5" customHeight="1">
      <c r="A24" s="533"/>
      <c r="B24" s="415"/>
      <c r="C24" s="538" t="s">
        <v>163</v>
      </c>
      <c r="D24" s="59" t="s">
        <v>164</v>
      </c>
      <c r="E24" s="60">
        <v>8105</v>
      </c>
      <c r="F24" s="60">
        <v>7207</v>
      </c>
      <c r="G24" s="60">
        <v>176</v>
      </c>
      <c r="H24" s="60">
        <v>50</v>
      </c>
      <c r="I24" s="60" t="s">
        <v>9</v>
      </c>
      <c r="J24" s="60">
        <v>116</v>
      </c>
      <c r="K24" s="60">
        <v>504</v>
      </c>
      <c r="L24" s="60">
        <v>52</v>
      </c>
    </row>
    <row r="25" spans="1:12" ht="16.5" customHeight="1">
      <c r="A25" s="533"/>
      <c r="B25" s="415"/>
      <c r="C25" s="539"/>
      <c r="D25" s="61" t="s">
        <v>165</v>
      </c>
      <c r="E25" s="62">
        <v>4979</v>
      </c>
      <c r="F25" s="62">
        <v>3808</v>
      </c>
      <c r="G25" s="62">
        <v>123</v>
      </c>
      <c r="H25" s="62">
        <v>120</v>
      </c>
      <c r="I25" s="62" t="s">
        <v>9</v>
      </c>
      <c r="J25" s="62">
        <v>184</v>
      </c>
      <c r="K25" s="62">
        <v>696</v>
      </c>
      <c r="L25" s="62">
        <v>48</v>
      </c>
    </row>
    <row r="26" spans="1:12" ht="16.5" customHeight="1">
      <c r="A26" s="534"/>
      <c r="B26" s="416"/>
      <c r="C26" s="540"/>
      <c r="D26" s="63" t="s">
        <v>166</v>
      </c>
      <c r="E26" s="64">
        <v>2493</v>
      </c>
      <c r="F26" s="64">
        <v>2009</v>
      </c>
      <c r="G26" s="64">
        <v>47</v>
      </c>
      <c r="H26" s="64">
        <v>82</v>
      </c>
      <c r="I26" s="64" t="s">
        <v>9</v>
      </c>
      <c r="J26" s="64">
        <v>122</v>
      </c>
      <c r="K26" s="64">
        <v>214</v>
      </c>
      <c r="L26" s="64">
        <v>19</v>
      </c>
    </row>
    <row r="27" spans="1:12" ht="16.5" customHeight="1">
      <c r="A27" s="541" t="s">
        <v>170</v>
      </c>
      <c r="B27" s="543" t="s">
        <v>2</v>
      </c>
      <c r="C27" s="543" t="s">
        <v>162</v>
      </c>
      <c r="D27" s="543"/>
      <c r="E27" s="67">
        <v>3862</v>
      </c>
      <c r="F27" s="67">
        <v>3066</v>
      </c>
      <c r="G27" s="67">
        <v>146</v>
      </c>
      <c r="H27" s="67">
        <v>94</v>
      </c>
      <c r="I27" s="458">
        <v>0</v>
      </c>
      <c r="J27" s="67">
        <v>118</v>
      </c>
      <c r="K27" s="67">
        <v>378</v>
      </c>
      <c r="L27" s="67">
        <v>60</v>
      </c>
    </row>
    <row r="28" spans="1:12" ht="16.5" customHeight="1">
      <c r="A28" s="542"/>
      <c r="B28" s="543"/>
      <c r="C28" s="538" t="s">
        <v>163</v>
      </c>
      <c r="D28" s="59" t="s">
        <v>164</v>
      </c>
      <c r="E28" s="60">
        <v>1222</v>
      </c>
      <c r="F28" s="60">
        <v>1067</v>
      </c>
      <c r="G28" s="60">
        <v>42</v>
      </c>
      <c r="H28" s="60">
        <v>9</v>
      </c>
      <c r="I28" s="459">
        <v>0</v>
      </c>
      <c r="J28" s="60">
        <v>14</v>
      </c>
      <c r="K28" s="60">
        <v>83</v>
      </c>
      <c r="L28" s="60">
        <v>7</v>
      </c>
    </row>
    <row r="29" spans="1:12" ht="16.5" customHeight="1">
      <c r="A29" s="542"/>
      <c r="B29" s="543"/>
      <c r="C29" s="539"/>
      <c r="D29" s="61" t="s">
        <v>165</v>
      </c>
      <c r="E29" s="62">
        <v>621</v>
      </c>
      <c r="F29" s="62">
        <v>420</v>
      </c>
      <c r="G29" s="62">
        <v>29</v>
      </c>
      <c r="H29" s="62">
        <v>10</v>
      </c>
      <c r="I29" s="460">
        <v>0</v>
      </c>
      <c r="J29" s="62">
        <v>18</v>
      </c>
      <c r="K29" s="62">
        <v>135</v>
      </c>
      <c r="L29" s="62">
        <v>9</v>
      </c>
    </row>
    <row r="30" spans="1:12" ht="16.5" customHeight="1">
      <c r="A30" s="542"/>
      <c r="B30" s="543"/>
      <c r="C30" s="540"/>
      <c r="D30" s="63" t="s">
        <v>166</v>
      </c>
      <c r="E30" s="64">
        <v>286</v>
      </c>
      <c r="F30" s="64">
        <v>232</v>
      </c>
      <c r="G30" s="64">
        <v>4</v>
      </c>
      <c r="H30" s="64">
        <v>15</v>
      </c>
      <c r="I30" s="461">
        <v>0</v>
      </c>
      <c r="J30" s="64">
        <v>11</v>
      </c>
      <c r="K30" s="64">
        <v>20</v>
      </c>
      <c r="L30" s="64">
        <v>4</v>
      </c>
    </row>
    <row r="31" spans="1:12" ht="16.5" customHeight="1">
      <c r="A31" s="542"/>
      <c r="B31" s="544" t="s">
        <v>167</v>
      </c>
      <c r="C31" s="547" t="s">
        <v>162</v>
      </c>
      <c r="D31" s="547"/>
      <c r="E31" s="67">
        <v>2031</v>
      </c>
      <c r="F31" s="67">
        <v>1618</v>
      </c>
      <c r="G31" s="67">
        <v>85</v>
      </c>
      <c r="H31" s="67">
        <v>26</v>
      </c>
      <c r="I31" s="458">
        <v>0</v>
      </c>
      <c r="J31" s="67">
        <v>29</v>
      </c>
      <c r="K31" s="67">
        <v>234</v>
      </c>
      <c r="L31" s="67">
        <v>39</v>
      </c>
    </row>
    <row r="32" spans="1:12" ht="16.5" customHeight="1">
      <c r="A32" s="542"/>
      <c r="B32" s="545"/>
      <c r="C32" s="538" t="s">
        <v>163</v>
      </c>
      <c r="D32" s="59" t="s">
        <v>164</v>
      </c>
      <c r="E32" s="60">
        <v>690</v>
      </c>
      <c r="F32" s="60">
        <v>600</v>
      </c>
      <c r="G32" s="60">
        <v>31</v>
      </c>
      <c r="H32" s="60">
        <v>3</v>
      </c>
      <c r="I32" s="459">
        <v>0</v>
      </c>
      <c r="J32" s="60">
        <v>4</v>
      </c>
      <c r="K32" s="60">
        <v>49</v>
      </c>
      <c r="L32" s="60">
        <v>3</v>
      </c>
    </row>
    <row r="33" spans="1:12" ht="16.5" customHeight="1">
      <c r="A33" s="542"/>
      <c r="B33" s="545"/>
      <c r="C33" s="539"/>
      <c r="D33" s="61" t="s">
        <v>165</v>
      </c>
      <c r="E33" s="62">
        <v>310</v>
      </c>
      <c r="F33" s="62">
        <v>192</v>
      </c>
      <c r="G33" s="62">
        <v>15</v>
      </c>
      <c r="H33" s="62">
        <v>2</v>
      </c>
      <c r="I33" s="460">
        <v>0</v>
      </c>
      <c r="J33" s="62">
        <v>2</v>
      </c>
      <c r="K33" s="62">
        <v>91</v>
      </c>
      <c r="L33" s="62">
        <v>8</v>
      </c>
    </row>
    <row r="34" spans="1:12" ht="16.5" customHeight="1">
      <c r="A34" s="542"/>
      <c r="B34" s="546"/>
      <c r="C34" s="540"/>
      <c r="D34" s="63" t="s">
        <v>166</v>
      </c>
      <c r="E34" s="64">
        <v>142</v>
      </c>
      <c r="F34" s="64">
        <v>119</v>
      </c>
      <c r="G34" s="64">
        <v>2</v>
      </c>
      <c r="H34" s="64">
        <v>5</v>
      </c>
      <c r="I34" s="461">
        <v>0</v>
      </c>
      <c r="J34" s="64">
        <v>4</v>
      </c>
      <c r="K34" s="64">
        <v>10</v>
      </c>
      <c r="L34" s="64">
        <v>2</v>
      </c>
    </row>
    <row r="35" spans="1:12" ht="16.5" customHeight="1">
      <c r="A35" s="542"/>
      <c r="B35" s="544" t="s">
        <v>168</v>
      </c>
      <c r="C35" s="547" t="s">
        <v>162</v>
      </c>
      <c r="D35" s="547"/>
      <c r="E35" s="67">
        <v>1831</v>
      </c>
      <c r="F35" s="67">
        <v>1448</v>
      </c>
      <c r="G35" s="67">
        <v>61</v>
      </c>
      <c r="H35" s="67">
        <v>68</v>
      </c>
      <c r="I35" s="458">
        <v>0</v>
      </c>
      <c r="J35" s="67">
        <v>89</v>
      </c>
      <c r="K35" s="67">
        <v>144</v>
      </c>
      <c r="L35" s="67">
        <v>21</v>
      </c>
    </row>
    <row r="36" spans="1:12" ht="16.5" customHeight="1">
      <c r="A36" s="542"/>
      <c r="B36" s="545"/>
      <c r="C36" s="538" t="s">
        <v>163</v>
      </c>
      <c r="D36" s="59" t="s">
        <v>164</v>
      </c>
      <c r="E36" s="60">
        <v>532</v>
      </c>
      <c r="F36" s="60">
        <v>467</v>
      </c>
      <c r="G36" s="60">
        <v>11</v>
      </c>
      <c r="H36" s="60">
        <v>6</v>
      </c>
      <c r="I36" s="459">
        <v>0</v>
      </c>
      <c r="J36" s="60">
        <v>10</v>
      </c>
      <c r="K36" s="60">
        <v>34</v>
      </c>
      <c r="L36" s="60">
        <v>4</v>
      </c>
    </row>
    <row r="37" spans="1:12" ht="16.5" customHeight="1">
      <c r="A37" s="542"/>
      <c r="B37" s="545"/>
      <c r="C37" s="539"/>
      <c r="D37" s="61" t="s">
        <v>165</v>
      </c>
      <c r="E37" s="62">
        <v>311</v>
      </c>
      <c r="F37" s="62">
        <v>228</v>
      </c>
      <c r="G37" s="62">
        <v>14</v>
      </c>
      <c r="H37" s="62">
        <v>8</v>
      </c>
      <c r="I37" s="460">
        <v>0</v>
      </c>
      <c r="J37" s="62">
        <v>16</v>
      </c>
      <c r="K37" s="62">
        <v>44</v>
      </c>
      <c r="L37" s="62">
        <v>1</v>
      </c>
    </row>
    <row r="38" spans="1:12" ht="16.5" customHeight="1">
      <c r="A38" s="542"/>
      <c r="B38" s="546"/>
      <c r="C38" s="540"/>
      <c r="D38" s="63" t="s">
        <v>166</v>
      </c>
      <c r="E38" s="64">
        <v>144</v>
      </c>
      <c r="F38" s="64">
        <v>113</v>
      </c>
      <c r="G38" s="64">
        <v>2</v>
      </c>
      <c r="H38" s="64">
        <v>10</v>
      </c>
      <c r="I38" s="461">
        <v>0</v>
      </c>
      <c r="J38" s="64">
        <v>7</v>
      </c>
      <c r="K38" s="64">
        <v>10</v>
      </c>
      <c r="L38" s="64">
        <v>2</v>
      </c>
    </row>
    <row r="39" spans="1:12" ht="17.25" customHeight="1">
      <c r="A39" s="25" t="s">
        <v>171</v>
      </c>
      <c r="B39" s="65"/>
      <c r="C39" s="66"/>
      <c r="D39" s="66"/>
      <c r="E39" s="66"/>
      <c r="F39" s="66"/>
      <c r="G39" s="66"/>
      <c r="H39" s="66"/>
      <c r="I39" s="66"/>
      <c r="J39" s="66"/>
      <c r="K39" s="66"/>
      <c r="L39" s="66"/>
    </row>
  </sheetData>
  <sheetProtection/>
  <mergeCells count="18">
    <mergeCell ref="A27:A38"/>
    <mergeCell ref="B27:B30"/>
    <mergeCell ref="C27:D27"/>
    <mergeCell ref="C28:C30"/>
    <mergeCell ref="B31:B34"/>
    <mergeCell ref="C31:D31"/>
    <mergeCell ref="C32:C34"/>
    <mergeCell ref="B35:B38"/>
    <mergeCell ref="C35:D35"/>
    <mergeCell ref="C36:C38"/>
    <mergeCell ref="A15:A26"/>
    <mergeCell ref="A3:A14"/>
    <mergeCell ref="C4:C6"/>
    <mergeCell ref="C8:C10"/>
    <mergeCell ref="C12:C14"/>
    <mergeCell ref="C16:C18"/>
    <mergeCell ref="C20:C22"/>
    <mergeCell ref="C24:C26"/>
  </mergeCells>
  <printOptions/>
  <pageMargins left="0.3937007874015748" right="0.3937007874015748" top="0.5905511811023623" bottom="0.5905511811023623" header="0.31496062992125984" footer="0.31496062992125984"/>
  <pageSetup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AG76"/>
  <sheetViews>
    <sheetView showGridLines="0" view="pageBreakPreview" zoomScale="80" zoomScaleSheetLayoutView="8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U78" sqref="U78"/>
    </sheetView>
  </sheetViews>
  <sheetFormatPr defaultColWidth="9.00390625" defaultRowHeight="12" customHeight="1"/>
  <cols>
    <col min="1" max="1" width="8.140625" style="25" customWidth="1"/>
    <col min="2" max="2" width="4.7109375" style="25" customWidth="1"/>
    <col min="3" max="3" width="11.140625" style="231" customWidth="1"/>
    <col min="4" max="4" width="9.140625" style="18" customWidth="1"/>
    <col min="5" max="5" width="8.8515625" style="266" customWidth="1"/>
    <col min="6" max="6" width="6.8515625" style="18" customWidth="1"/>
    <col min="7" max="7" width="8.8515625" style="266" customWidth="1"/>
    <col min="8" max="8" width="6.8515625" style="18" customWidth="1"/>
    <col min="9" max="9" width="8.8515625" style="266" customWidth="1"/>
    <col min="10" max="10" width="6.8515625" style="18" customWidth="1"/>
    <col min="11" max="11" width="8.8515625" style="266" customWidth="1"/>
    <col min="12" max="12" width="6.8515625" style="18" customWidth="1"/>
    <col min="13" max="13" width="8.8515625" style="266" customWidth="1"/>
    <col min="14" max="14" width="6.8515625" style="18" customWidth="1"/>
    <col min="15" max="15" width="8.8515625" style="266" customWidth="1"/>
    <col min="16" max="16" width="6.8515625" style="18" customWidth="1"/>
    <col min="17" max="17" width="8.8515625" style="266" customWidth="1"/>
    <col min="18" max="18" width="6.8515625" style="18" customWidth="1"/>
    <col min="19" max="19" width="8.8515625" style="266" customWidth="1"/>
    <col min="20" max="20" width="6.8515625" style="18" customWidth="1"/>
    <col min="21" max="21" width="8.8515625" style="266" customWidth="1"/>
    <col min="22" max="22" width="6.8515625" style="18" customWidth="1"/>
    <col min="23" max="23" width="8.8515625" style="266" customWidth="1"/>
    <col min="24" max="24" width="6.8515625" style="18" customWidth="1"/>
    <col min="25" max="25" width="8.8515625" style="266" customWidth="1"/>
    <col min="26" max="26" width="6.8515625" style="18" customWidth="1"/>
    <col min="27" max="27" width="8.8515625" style="266" customWidth="1"/>
    <col min="28" max="28" width="7.7109375" style="18" customWidth="1"/>
    <col min="29" max="29" width="8.8515625" style="266" customWidth="1"/>
    <col min="30" max="30" width="6.8515625" style="18" customWidth="1"/>
    <col min="31" max="31" width="7.57421875" style="29" customWidth="1"/>
    <col min="32" max="32" width="12.7109375" style="191" bestFit="1" customWidth="1"/>
    <col min="33" max="33" width="17.7109375" style="29" customWidth="1"/>
    <col min="34" max="16384" width="9.00390625" style="18" customWidth="1"/>
  </cols>
  <sheetData>
    <row r="1" spans="1:33" ht="12.75">
      <c r="A1" s="25" t="s">
        <v>172</v>
      </c>
      <c r="D1" s="174"/>
      <c r="E1" s="231"/>
      <c r="F1" s="174"/>
      <c r="G1" s="231"/>
      <c r="H1" s="174"/>
      <c r="I1" s="231"/>
      <c r="J1" s="174"/>
      <c r="K1" s="231"/>
      <c r="L1" s="174"/>
      <c r="M1" s="231"/>
      <c r="N1" s="174"/>
      <c r="O1" s="231"/>
      <c r="P1" s="174"/>
      <c r="Q1" s="231"/>
      <c r="R1" s="174"/>
      <c r="S1" s="231"/>
      <c r="T1" s="174"/>
      <c r="U1" s="231"/>
      <c r="V1" s="174"/>
      <c r="W1" s="231"/>
      <c r="X1" s="174"/>
      <c r="Y1" s="231"/>
      <c r="Z1" s="174"/>
      <c r="AA1" s="231"/>
      <c r="AB1" s="174"/>
      <c r="AC1" s="231"/>
      <c r="AD1" s="30" t="s">
        <v>328</v>
      </c>
      <c r="AE1" s="79"/>
      <c r="AF1" s="98"/>
      <c r="AG1" s="18"/>
    </row>
    <row r="2" spans="1:33" ht="12.75">
      <c r="A2" s="175"/>
      <c r="B2" s="176"/>
      <c r="C2" s="550" t="s">
        <v>173</v>
      </c>
      <c r="D2" s="551"/>
      <c r="E2" s="548" t="s">
        <v>174</v>
      </c>
      <c r="F2" s="551"/>
      <c r="G2" s="548" t="s">
        <v>175</v>
      </c>
      <c r="H2" s="551"/>
      <c r="I2" s="548" t="s">
        <v>176</v>
      </c>
      <c r="J2" s="548"/>
      <c r="K2" s="267" t="s">
        <v>177</v>
      </c>
      <c r="L2" s="177"/>
      <c r="M2" s="267" t="s">
        <v>178</v>
      </c>
      <c r="N2" s="178"/>
      <c r="O2" s="550" t="s">
        <v>179</v>
      </c>
      <c r="P2" s="549"/>
      <c r="Q2" s="550" t="s">
        <v>180</v>
      </c>
      <c r="R2" s="551"/>
      <c r="S2" s="548" t="s">
        <v>181</v>
      </c>
      <c r="T2" s="551"/>
      <c r="U2" s="548" t="s">
        <v>182</v>
      </c>
      <c r="V2" s="551"/>
      <c r="W2" s="548" t="s">
        <v>183</v>
      </c>
      <c r="X2" s="551"/>
      <c r="Y2" s="548" t="s">
        <v>184</v>
      </c>
      <c r="Z2" s="551"/>
      <c r="AA2" s="548" t="s">
        <v>185</v>
      </c>
      <c r="AB2" s="549"/>
      <c r="AC2" s="550" t="s">
        <v>186</v>
      </c>
      <c r="AD2" s="549"/>
      <c r="AE2" s="78"/>
      <c r="AF2" s="511" t="s">
        <v>331</v>
      </c>
      <c r="AG2" s="511" t="s">
        <v>324</v>
      </c>
    </row>
    <row r="3" spans="1:33" ht="12.75">
      <c r="A3" s="179"/>
      <c r="B3" s="180"/>
      <c r="C3" s="556"/>
      <c r="D3" s="553"/>
      <c r="E3" s="552" t="s">
        <v>187</v>
      </c>
      <c r="F3" s="553"/>
      <c r="G3" s="552" t="s">
        <v>188</v>
      </c>
      <c r="H3" s="553"/>
      <c r="I3" s="552" t="s">
        <v>189</v>
      </c>
      <c r="J3" s="555"/>
      <c r="K3" s="556" t="s">
        <v>190</v>
      </c>
      <c r="L3" s="555"/>
      <c r="M3" s="556" t="s">
        <v>191</v>
      </c>
      <c r="N3" s="554"/>
      <c r="O3" s="556" t="s">
        <v>192</v>
      </c>
      <c r="P3" s="554"/>
      <c r="Q3" s="556" t="s">
        <v>193</v>
      </c>
      <c r="R3" s="553"/>
      <c r="S3" s="552" t="s">
        <v>194</v>
      </c>
      <c r="T3" s="553"/>
      <c r="U3" s="552" t="s">
        <v>195</v>
      </c>
      <c r="V3" s="553"/>
      <c r="W3" s="552" t="s">
        <v>196</v>
      </c>
      <c r="X3" s="553"/>
      <c r="Y3" s="552" t="s">
        <v>197</v>
      </c>
      <c r="Z3" s="553"/>
      <c r="AA3" s="552" t="s">
        <v>198</v>
      </c>
      <c r="AB3" s="554"/>
      <c r="AC3" s="556" t="s">
        <v>329</v>
      </c>
      <c r="AD3" s="554"/>
      <c r="AE3" s="78"/>
      <c r="AF3" s="621"/>
      <c r="AG3" s="621"/>
    </row>
    <row r="4" spans="1:33" ht="12.75">
      <c r="A4" s="181"/>
      <c r="B4" s="182"/>
      <c r="C4" s="255" t="s">
        <v>5</v>
      </c>
      <c r="D4" s="123" t="s">
        <v>47</v>
      </c>
      <c r="E4" s="262" t="s">
        <v>5</v>
      </c>
      <c r="F4" s="183" t="s">
        <v>47</v>
      </c>
      <c r="G4" s="262" t="s">
        <v>5</v>
      </c>
      <c r="H4" s="183" t="s">
        <v>47</v>
      </c>
      <c r="I4" s="262" t="s">
        <v>5</v>
      </c>
      <c r="J4" s="183" t="s">
        <v>47</v>
      </c>
      <c r="K4" s="262" t="s">
        <v>5</v>
      </c>
      <c r="L4" s="183" t="s">
        <v>47</v>
      </c>
      <c r="M4" s="262" t="s">
        <v>5</v>
      </c>
      <c r="N4" s="183" t="s">
        <v>47</v>
      </c>
      <c r="O4" s="262" t="s">
        <v>5</v>
      </c>
      <c r="P4" s="183" t="s">
        <v>47</v>
      </c>
      <c r="Q4" s="262" t="s">
        <v>5</v>
      </c>
      <c r="R4" s="183" t="s">
        <v>47</v>
      </c>
      <c r="S4" s="262" t="s">
        <v>5</v>
      </c>
      <c r="T4" s="183" t="s">
        <v>47</v>
      </c>
      <c r="U4" s="262" t="s">
        <v>5</v>
      </c>
      <c r="V4" s="183" t="s">
        <v>47</v>
      </c>
      <c r="W4" s="262" t="s">
        <v>5</v>
      </c>
      <c r="X4" s="183" t="s">
        <v>47</v>
      </c>
      <c r="Y4" s="262" t="s">
        <v>5</v>
      </c>
      <c r="Z4" s="183" t="s">
        <v>47</v>
      </c>
      <c r="AA4" s="262" t="s">
        <v>5</v>
      </c>
      <c r="AB4" s="183" t="s">
        <v>47</v>
      </c>
      <c r="AC4" s="262" t="s">
        <v>5</v>
      </c>
      <c r="AD4" s="123" t="s">
        <v>47</v>
      </c>
      <c r="AE4" s="184"/>
      <c r="AF4" s="512"/>
      <c r="AG4" s="512"/>
    </row>
    <row r="5" spans="1:33" ht="12.75" customHeight="1">
      <c r="A5" s="557" t="s">
        <v>199</v>
      </c>
      <c r="B5" s="350" t="s">
        <v>2</v>
      </c>
      <c r="C5" s="360">
        <v>1308158</v>
      </c>
      <c r="D5" s="361">
        <f>IF(OR(C5="",C5="-",$AF5="",$AF5="-"),"-",ROUND((C5/$AF5)*1000,1))</f>
        <v>10.5</v>
      </c>
      <c r="E5" s="360">
        <v>1893</v>
      </c>
      <c r="F5" s="361">
        <f>IF(OR(E5="",E5="-",$AF5="",$AF5="-"),"-",ROUND((E5/$AF5)*1000,1))</f>
        <v>0</v>
      </c>
      <c r="G5" s="360">
        <v>373088</v>
      </c>
      <c r="H5" s="361">
        <f>IF(OR(G5="",G5="-",$AF5="",$AF5="-"),"-",ROUND((G5/$AF5)*1000,1))</f>
        <v>3</v>
      </c>
      <c r="I5" s="360">
        <v>13483</v>
      </c>
      <c r="J5" s="361">
        <f>IF(OR(I5="",I5="-",$AF5="",$AF5="-"),"-",ROUND((I5/$AF5)*1000,1))</f>
        <v>0.1</v>
      </c>
      <c r="K5" s="360">
        <v>6843</v>
      </c>
      <c r="L5" s="361">
        <f>IF(OR(K5="",K5="-",$AF5="",$AF5="-"),"-",ROUND((K5/$AF5)*1000,1))</f>
        <v>0.1</v>
      </c>
      <c r="M5" s="360">
        <v>198070</v>
      </c>
      <c r="N5" s="361">
        <f>IF(OR(M5="",M5="-",$AF5="",$AF5="-"),"-",ROUND((M5/$AF5)*1000,1))</f>
        <v>1.6</v>
      </c>
      <c r="O5" s="360">
        <v>109353</v>
      </c>
      <c r="P5" s="361">
        <f>IF(OR(O5="",O5="-",$AF5="",$AF5="-"),"-",ROUND((O5/$AF5)*1000,1))</f>
        <v>0.9</v>
      </c>
      <c r="Q5" s="360">
        <v>119346</v>
      </c>
      <c r="R5" s="361">
        <f>IF(OR(Q5="",Q5="-",$AF5="",$AF5="-"),"-",ROUND((Q5/$AF5)*1000,1))</f>
        <v>1</v>
      </c>
      <c r="S5" s="360">
        <v>15780</v>
      </c>
      <c r="T5" s="361">
        <f>IF(OR(S5="",S5="-",$AF5="",$AF5="-"),"-",ROUND((S5/$AF5)*1000,1))</f>
        <v>0.1</v>
      </c>
      <c r="U5" s="360">
        <v>24620</v>
      </c>
      <c r="V5" s="361">
        <f>IF(OR(U5="",U5="-",$AF5="",$AF5="-"),"-",ROUND((U5/$AF5)*1000,1))</f>
        <v>0.2</v>
      </c>
      <c r="W5" s="360">
        <v>92836</v>
      </c>
      <c r="X5" s="361">
        <f>IF(OR(W5="",W5="-",$AF5="",$AF5="-"),"-",ROUND((W5/$AF5)*1000,1))</f>
        <v>0.7</v>
      </c>
      <c r="Y5" s="360">
        <v>38314</v>
      </c>
      <c r="Z5" s="361">
        <f>IF(OR(Y5="",Y5="-",$AF5="",$AF5="-"),"-",ROUND((Y5/$AF5)*1000,1))</f>
        <v>0.3</v>
      </c>
      <c r="AA5" s="360">
        <v>21021</v>
      </c>
      <c r="AB5" s="361">
        <f>IF(OR(AA5="",AA5="-",$AF5="",$AF5="-"),"-",ROUND((AA5/$AF5)*1000,1))</f>
        <v>0.2</v>
      </c>
      <c r="AC5" s="360">
        <v>5280</v>
      </c>
      <c r="AD5" s="361">
        <f>IF(OR(AC5="",AC5="-",$AF5="",$AF5="-"),"-",ROUND((AC5/$AF5)*1000,1))</f>
        <v>0</v>
      </c>
      <c r="AE5" s="37"/>
      <c r="AF5" s="223">
        <v>125020000</v>
      </c>
      <c r="AG5" s="618" t="s">
        <v>332</v>
      </c>
    </row>
    <row r="6" spans="1:33" ht="12.75">
      <c r="A6" s="558"/>
      <c r="B6" s="351" t="s">
        <v>45</v>
      </c>
      <c r="C6" s="360">
        <v>674946</v>
      </c>
      <c r="D6" s="362">
        <f>IF(OR(C6="",C6="-",$AF6="",$AF6="-"),"-",ROUND((C6/$AF6)*1000,1))</f>
        <v>11.1</v>
      </c>
      <c r="E6" s="360">
        <v>1134</v>
      </c>
      <c r="F6" s="362">
        <f>IF(OR(E6="",E6="-",$AF6="",$AF6="-"),"-",ROUND((E6/$AF6)*1000,1))</f>
        <v>0</v>
      </c>
      <c r="G6" s="360">
        <v>219846</v>
      </c>
      <c r="H6" s="362">
        <f>IF(OR(G6="",G6="-",$AF6="",$AF6="-"),"-",ROUND((G6/$AF6)*1000,1))</f>
        <v>3.6</v>
      </c>
      <c r="I6" s="360">
        <v>7244</v>
      </c>
      <c r="J6" s="362">
        <f>IF(OR(I6="",I6="-",$AF6="",$AF6="-"),"-",ROUND((I6/$AF6)*1000,1))</f>
        <v>0.1</v>
      </c>
      <c r="K6" s="360">
        <v>2720</v>
      </c>
      <c r="L6" s="362">
        <f>IF(OR(K6="",K6="-",$AF6="",$AF6="-"),"-",ROUND((K6/$AF6)*1000,1))</f>
        <v>0</v>
      </c>
      <c r="M6" s="360">
        <v>93453</v>
      </c>
      <c r="N6" s="362">
        <f>IF(OR(M6="",M6="-",$AF6="",$AF6="-"),"-",ROUND((M6/$AF6)*1000,1))</f>
        <v>1.5</v>
      </c>
      <c r="O6" s="360">
        <v>52718</v>
      </c>
      <c r="P6" s="362">
        <f>IF(OR(O6="",O6="-",$AF6="",$AF6="-"),"-",ROUND((O6/$AF6)*1000,1))</f>
        <v>0.9</v>
      </c>
      <c r="Q6" s="360">
        <v>65661</v>
      </c>
      <c r="R6" s="362">
        <f>IF(OR(Q6="",Q6="-",$AF6="",$AF6="-"),"-",ROUND((Q6/$AF6)*1000,1))</f>
        <v>1.1</v>
      </c>
      <c r="S6" s="360">
        <v>10116</v>
      </c>
      <c r="T6" s="362">
        <f>IF(OR(S6="",S6="-",$AF6="",$AF6="-"),"-",ROUND((S6/$AF6)*1000,1))</f>
        <v>0.2</v>
      </c>
      <c r="U6" s="360">
        <v>12233</v>
      </c>
      <c r="V6" s="362">
        <f>IF(OR(U6="",U6="-",$AF6="",$AF6="-"),"-",ROUND((U6/$AF6)*1000,1))</f>
        <v>0.2</v>
      </c>
      <c r="W6" s="360">
        <v>23088</v>
      </c>
      <c r="X6" s="362">
        <f>IF(OR(W6="",W6="-",$AF6="",$AF6="-"),"-",ROUND((W6/$AF6)*1000,1))</f>
        <v>0.4</v>
      </c>
      <c r="Y6" s="360">
        <v>22073</v>
      </c>
      <c r="Z6" s="362">
        <f>IF(OR(Y6="",Y6="-",$AF6="",$AF6="-"),"-",ROUND((Y6/$AF6)*1000,1))</f>
        <v>0.4</v>
      </c>
      <c r="AA6" s="360">
        <v>14642</v>
      </c>
      <c r="AB6" s="362">
        <f>IF(OR(AA6="",AA6="-",$AF6="",$AF6="-"),"-",ROUND((AA6/$AF6)*1000,1))</f>
        <v>0.2</v>
      </c>
      <c r="AC6" s="360">
        <v>3667</v>
      </c>
      <c r="AD6" s="362">
        <f>IF(OR(AC6="",AC6="-",$AF6="",$AF6="-"),"-",ROUND((AC6/$AF6)*1000,1))</f>
        <v>0.1</v>
      </c>
      <c r="AE6" s="37"/>
      <c r="AF6" s="224">
        <v>60867000</v>
      </c>
      <c r="AG6" s="619"/>
    </row>
    <row r="7" spans="1:33" ht="12.75">
      <c r="A7" s="559"/>
      <c r="B7" s="352" t="s">
        <v>46</v>
      </c>
      <c r="C7" s="360">
        <v>633212</v>
      </c>
      <c r="D7" s="363">
        <f>IF(OR(C7="",C7="-",$AF7="",$AF7="-"),"-",ROUND((C7/$AF7)*1000,1))</f>
        <v>9.9</v>
      </c>
      <c r="E7" s="360">
        <v>759</v>
      </c>
      <c r="F7" s="363">
        <f>IF(OR(E7="",E7="-",$AF7="",$AF7="-"),"-",ROUND((E7/$AF7)*1000,1))</f>
        <v>0</v>
      </c>
      <c r="G7" s="360">
        <v>153242</v>
      </c>
      <c r="H7" s="363">
        <f>IF(OR(G7="",G7="-",$AF7="",$AF7="-"),"-",ROUND((G7/$AF7)*1000,1))</f>
        <v>2.4</v>
      </c>
      <c r="I7" s="360">
        <v>6239</v>
      </c>
      <c r="J7" s="363">
        <f>IF(OR(I7="",I7="-",$AF7="",$AF7="-"),"-",ROUND((I7/$AF7)*1000,1))</f>
        <v>0.1</v>
      </c>
      <c r="K7" s="360">
        <v>4123</v>
      </c>
      <c r="L7" s="363">
        <f>IF(OR(K7="",K7="-",$AF7="",$AF7="-"),"-",ROUND((K7/$AF7)*1000,1))</f>
        <v>0.1</v>
      </c>
      <c r="M7" s="360">
        <v>104617</v>
      </c>
      <c r="N7" s="363">
        <f>IF(OR(M7="",M7="-",$AF7="",$AF7="-"),"-",ROUND((M7/$AF7)*1000,1))</f>
        <v>1.6</v>
      </c>
      <c r="O7" s="360">
        <v>56635</v>
      </c>
      <c r="P7" s="363">
        <f>IF(OR(O7="",O7="-",$AF7="",$AF7="-"),"-",ROUND((O7/$AF7)*1000,1))</f>
        <v>0.9</v>
      </c>
      <c r="Q7" s="360">
        <v>53685</v>
      </c>
      <c r="R7" s="363">
        <f>IF(OR(Q7="",Q7="-",$AF7="",$AF7="-"),"-",ROUND((Q7/$AF7)*1000,1))</f>
        <v>0.8</v>
      </c>
      <c r="S7" s="360">
        <v>5664</v>
      </c>
      <c r="T7" s="363">
        <f>IF(OR(S7="",S7="-",$AF7="",$AF7="-"),"-",ROUND((S7/$AF7)*1000,1))</f>
        <v>0.1</v>
      </c>
      <c r="U7" s="360">
        <v>12387</v>
      </c>
      <c r="V7" s="363">
        <f>IF(OR(U7="",U7="-",$AF7="",$AF7="-"),"-",ROUND((U7/$AF7)*1000,1))</f>
        <v>0.2</v>
      </c>
      <c r="W7" s="360">
        <v>69748</v>
      </c>
      <c r="X7" s="363">
        <f>IF(OR(W7="",W7="-",$AF7="",$AF7="-"),"-",ROUND((W7/$AF7)*1000,1))</f>
        <v>1.1</v>
      </c>
      <c r="Y7" s="360">
        <v>16241</v>
      </c>
      <c r="Z7" s="363">
        <f>IF(OR(Y7="",Y7="-",$AF7="",$AF7="-"),"-",ROUND((Y7/$AF7)*1000,1))</f>
        <v>0.3</v>
      </c>
      <c r="AA7" s="360">
        <v>6379</v>
      </c>
      <c r="AB7" s="363">
        <f>IF(OR(AA7="",AA7="-",$AF7="",$AF7="-"),"-",ROUND((AA7/$AF7)*1000,1))</f>
        <v>0.1</v>
      </c>
      <c r="AC7" s="360">
        <v>1613</v>
      </c>
      <c r="AD7" s="363">
        <f>IF(OR(AC7="",AC7="-",$AF7="",$AF7="-"),"-",ROUND((AC7/$AF7)*1000,1))</f>
        <v>0</v>
      </c>
      <c r="AE7" s="37"/>
      <c r="AF7" s="225">
        <v>64153000</v>
      </c>
      <c r="AG7" s="620"/>
    </row>
    <row r="8" spans="1:33" ht="12.75" customHeight="1">
      <c r="A8" s="560" t="s">
        <v>7</v>
      </c>
      <c r="B8" s="402" t="s">
        <v>2</v>
      </c>
      <c r="C8" s="405">
        <v>61920</v>
      </c>
      <c r="D8" s="406">
        <f>IF(OR(C8="",C8="-",$AF8="",$AF8="-"),"-",ROUND((C8/$AF8)*1000,1))</f>
        <v>11.5</v>
      </c>
      <c r="E8" s="407">
        <v>51</v>
      </c>
      <c r="F8" s="406">
        <f>IF(OR(E8="",E8="-",$AF8="",$AF8="-"),"-",ROUND((E8/$AF8)*1000,1))</f>
        <v>0</v>
      </c>
      <c r="G8" s="394">
        <v>19183</v>
      </c>
      <c r="H8" s="406">
        <f>IF(OR(G8="",G8="-",$AF8="",$AF8="-"),"-",ROUND((G8/$AF8)*1000,1))</f>
        <v>3.6</v>
      </c>
      <c r="I8" s="394">
        <v>731</v>
      </c>
      <c r="J8" s="406">
        <f>IF(OR(I8="",I8="-",$AF8="",$AF8="-"),"-",ROUND((I8/$AF8)*1000,1))</f>
        <v>0.1</v>
      </c>
      <c r="K8" s="394">
        <v>271</v>
      </c>
      <c r="L8" s="406">
        <f>IF(OR(K8="",K8="-",$AF8="",$AF8="-"),"-",ROUND((K8/$AF8)*1000,1))</f>
        <v>0.1</v>
      </c>
      <c r="M8" s="394">
        <v>9266</v>
      </c>
      <c r="N8" s="406">
        <f>IF(OR(M8="",M8="-",$AF8="",$AF8="-"),"-",ROUND((M8/$AF8)*1000,1))</f>
        <v>1.7</v>
      </c>
      <c r="O8" s="394">
        <v>4935</v>
      </c>
      <c r="P8" s="406">
        <f>IF(OR(O8="",O8="-",$AF8="",$AF8="-"),"-",ROUND((O8/$AF8)*1000,1))</f>
        <v>0.9</v>
      </c>
      <c r="Q8" s="394">
        <v>5834</v>
      </c>
      <c r="R8" s="406">
        <f>IF(OR(Q8="",Q8="-",$AF8="",$AF8="-"),"-",ROUND((Q8/$AF8)*1000,1))</f>
        <v>1.1</v>
      </c>
      <c r="S8" s="394">
        <v>677</v>
      </c>
      <c r="T8" s="406">
        <f>IF(OR(S8="",S8="-",$AF8="",$AF8="-"),"-",ROUND((S8/$AF8)*1000,1))</f>
        <v>0.1</v>
      </c>
      <c r="U8" s="394">
        <v>1587</v>
      </c>
      <c r="V8" s="406">
        <f>IF(OR(U8="",U8="-",$AF8="",$AF8="-"),"-",ROUND((U8/$AF8)*1000,1))</f>
        <v>0.3</v>
      </c>
      <c r="W8" s="394">
        <v>3396</v>
      </c>
      <c r="X8" s="406">
        <f>IF(OR(W8="",W8="-",$AF8="",$AF8="-"),"-",ROUND((W8/$AF8)*1000,1))</f>
        <v>0.6</v>
      </c>
      <c r="Y8" s="394">
        <v>1655</v>
      </c>
      <c r="Z8" s="406">
        <f>IF(OR(Y8="",Y8="-",$AF8="",$AF8="-"),"-",ROUND((Y8/$AF8)*1000,1))</f>
        <v>0.3</v>
      </c>
      <c r="AA8" s="394">
        <v>930</v>
      </c>
      <c r="AB8" s="406">
        <f>IF(OR(AA8="",AA8="-",$AF8="",$AF8="-"),"-",ROUND((AA8/$AF8)*1000,1))</f>
        <v>0.2</v>
      </c>
      <c r="AC8" s="394">
        <v>207</v>
      </c>
      <c r="AD8" s="406">
        <f>IF(OR(AC8="",AC8="-",$AF8="",$AF8="-"),"-",ROUND((AC8/$AF8)*1000,1))</f>
        <v>0</v>
      </c>
      <c r="AE8" s="114"/>
      <c r="AF8" s="105">
        <v>5370807</v>
      </c>
      <c r="AG8" s="615" t="s">
        <v>333</v>
      </c>
    </row>
    <row r="9" spans="1:33" ht="12.75">
      <c r="A9" s="561"/>
      <c r="B9" s="403" t="s">
        <v>45</v>
      </c>
      <c r="C9" s="408">
        <v>32079</v>
      </c>
      <c r="D9" s="409">
        <f>IF(OR(C9="",C9="-",$AF9="",$AF9="-"),"-",ROUND((C9/$AF9)*1000,1))</f>
        <v>12.6</v>
      </c>
      <c r="E9" s="410">
        <v>37</v>
      </c>
      <c r="F9" s="409">
        <f>IF(OR(E9="",E9="-",$AF9="",$AF9="-"),"-",ROUND((E9/$AF9)*1000,1))</f>
        <v>0</v>
      </c>
      <c r="G9" s="396">
        <v>11078</v>
      </c>
      <c r="H9" s="409">
        <f>IF(OR(G9="",G9="-",$AF9="",$AF9="-"),"-",ROUND((G9/$AF9)*1000,1))</f>
        <v>4.4</v>
      </c>
      <c r="I9" s="396">
        <v>386</v>
      </c>
      <c r="J9" s="409">
        <f>IF(OR(I9="",I9="-",$AF9="",$AF9="-"),"-",ROUND((I9/$AF9)*1000,1))</f>
        <v>0.2</v>
      </c>
      <c r="K9" s="396">
        <v>105</v>
      </c>
      <c r="L9" s="409">
        <f>IF(OR(K9="",K9="-",$AF9="",$AF9="-"),"-",ROUND((K9/$AF9)*1000,1))</f>
        <v>0</v>
      </c>
      <c r="M9" s="396">
        <v>4287</v>
      </c>
      <c r="N9" s="409">
        <f>IF(OR(M9="",M9="-",$AF9="",$AF9="-"),"-",ROUND((M9/$AF9)*1000,1))</f>
        <v>1.7</v>
      </c>
      <c r="O9" s="396">
        <v>2442</v>
      </c>
      <c r="P9" s="409">
        <f>IF(OR(O9="",O9="-",$AF9="",$AF9="-"),"-",ROUND((O9/$AF9)*1000,1))</f>
        <v>1</v>
      </c>
      <c r="Q9" s="396">
        <v>3257</v>
      </c>
      <c r="R9" s="409">
        <f>IF(OR(Q9="",Q9="-",$AF9="",$AF9="-"),"-",ROUND((Q9/$AF9)*1000,1))</f>
        <v>1.3</v>
      </c>
      <c r="S9" s="396">
        <v>413</v>
      </c>
      <c r="T9" s="409">
        <f>IF(OR(S9="",S9="-",$AF9="",$AF9="-"),"-",ROUND((S9/$AF9)*1000,1))</f>
        <v>0.2</v>
      </c>
      <c r="U9" s="396">
        <v>791</v>
      </c>
      <c r="V9" s="409">
        <f>IF(OR(U9="",U9="-",$AF9="",$AF9="-"),"-",ROUND((U9/$AF9)*1000,1))</f>
        <v>0.3</v>
      </c>
      <c r="W9" s="396">
        <v>843</v>
      </c>
      <c r="X9" s="409">
        <f>IF(OR(W9="",W9="-",$AF9="",$AF9="-"),"-",ROUND((W9/$AF9)*1000,1))</f>
        <v>0.3</v>
      </c>
      <c r="Y9" s="396">
        <v>928</v>
      </c>
      <c r="Z9" s="409">
        <f>IF(OR(Y9="",Y9="-",$AF9="",$AF9="-"),"-",ROUND((Y9/$AF9)*1000,1))</f>
        <v>0.4</v>
      </c>
      <c r="AA9" s="396">
        <v>664</v>
      </c>
      <c r="AB9" s="409">
        <f>IF(OR(AA9="",AA9="-",$AF9="",$AF9="-"),"-",ROUND((AA9/$AF9)*1000,1))</f>
        <v>0.3</v>
      </c>
      <c r="AC9" s="396">
        <v>143</v>
      </c>
      <c r="AD9" s="409">
        <f>IF(OR(AC9="",AC9="-",$AF9="",$AF9="-"),"-",ROUND((AC9/$AF9)*1000,1))</f>
        <v>0.1</v>
      </c>
      <c r="AE9" s="114"/>
      <c r="AF9" s="19">
        <v>2537340</v>
      </c>
      <c r="AG9" s="616"/>
    </row>
    <row r="10" spans="1:33" ht="12.75">
      <c r="A10" s="562"/>
      <c r="B10" s="404" t="s">
        <v>46</v>
      </c>
      <c r="C10" s="411">
        <v>29841</v>
      </c>
      <c r="D10" s="412">
        <f>IF(OR(C10="",C10="-",$AF10="",$AF10="-"),"-",ROUND((C10/$AF10)*1000,1))</f>
        <v>10.5</v>
      </c>
      <c r="E10" s="413">
        <v>14</v>
      </c>
      <c r="F10" s="412">
        <f>IF(OR(E10="",E10="-",$AF10="",$AF10="-"),"-",ROUND((E10/$AF10)*1000,1))</f>
        <v>0</v>
      </c>
      <c r="G10" s="398">
        <v>8105</v>
      </c>
      <c r="H10" s="412">
        <f>IF(OR(G10="",G10="-",$AF10="",$AF10="-"),"-",ROUND((G10/$AF10)*1000,1))</f>
        <v>2.9</v>
      </c>
      <c r="I10" s="398">
        <v>345</v>
      </c>
      <c r="J10" s="412">
        <f>IF(OR(I10="",I10="-",$AF10="",$AF10="-"),"-",ROUND((I10/$AF10)*1000,1))</f>
        <v>0.1</v>
      </c>
      <c r="K10" s="398">
        <v>166</v>
      </c>
      <c r="L10" s="412">
        <f>IF(OR(K10="",K10="-",$AF10="",$AF10="-"),"-",ROUND((K10/$AF10)*1000,1))</f>
        <v>0.1</v>
      </c>
      <c r="M10" s="398">
        <v>4979</v>
      </c>
      <c r="N10" s="412">
        <f>IF(OR(M10="",M10="-",$AF10="",$AF10="-"),"-",ROUND((M10/$AF10)*1000,1))</f>
        <v>1.8</v>
      </c>
      <c r="O10" s="398">
        <v>2493</v>
      </c>
      <c r="P10" s="412">
        <f>IF(OR(O10="",O10="-",$AF10="",$AF10="-"),"-",ROUND((O10/$AF10)*1000,1))</f>
        <v>0.9</v>
      </c>
      <c r="Q10" s="398">
        <v>2577</v>
      </c>
      <c r="R10" s="412">
        <f>IF(OR(Q10="",Q10="-",$AF10="",$AF10="-"),"-",ROUND((Q10/$AF10)*1000,1))</f>
        <v>0.9</v>
      </c>
      <c r="S10" s="398">
        <v>264</v>
      </c>
      <c r="T10" s="412">
        <f>IF(OR(S10="",S10="-",$AF10="",$AF10="-"),"-",ROUND((S10/$AF10)*1000,1))</f>
        <v>0.1</v>
      </c>
      <c r="U10" s="398">
        <v>796</v>
      </c>
      <c r="V10" s="412">
        <f>IF(OR(U10="",U10="-",$AF10="",$AF10="-"),"-",ROUND((U10/$AF10)*1000,1))</f>
        <v>0.3</v>
      </c>
      <c r="W10" s="398">
        <v>2553</v>
      </c>
      <c r="X10" s="412">
        <f>IF(OR(W10="",W10="-",$AF10="",$AF10="-"),"-",ROUND((W10/$AF10)*1000,1))</f>
        <v>0.9</v>
      </c>
      <c r="Y10" s="398">
        <v>727</v>
      </c>
      <c r="Z10" s="412">
        <f>IF(OR(Y10="",Y10="-",$AF10="",$AF10="-"),"-",ROUND((Y10/$AF10)*1000,1))</f>
        <v>0.3</v>
      </c>
      <c r="AA10" s="398">
        <v>266</v>
      </c>
      <c r="AB10" s="412">
        <f>IF(OR(AA10="",AA10="-",$AF10="",$AF10="-"),"-",ROUND((AA10/$AF10)*1000,1))</f>
        <v>0.1</v>
      </c>
      <c r="AC10" s="398">
        <v>64</v>
      </c>
      <c r="AD10" s="412">
        <f>IF(OR(AC10="",AC10="-",$AF10="",$AF10="-"),"-",ROUND((AC10/$AF10)*1000,1))</f>
        <v>0</v>
      </c>
      <c r="AE10" s="114"/>
      <c r="AF10" s="19">
        <v>2833467</v>
      </c>
      <c r="AG10" s="617"/>
    </row>
    <row r="11" spans="1:33" ht="12.75">
      <c r="A11" s="526" t="s">
        <v>150</v>
      </c>
      <c r="B11" s="56" t="s">
        <v>2</v>
      </c>
      <c r="C11" s="256">
        <f>IF(SUM(C12:C13)=0,"-",SUM(C12:C13))</f>
        <v>3862</v>
      </c>
      <c r="D11" s="188">
        <f>IF(OR(C11="",C11="-",$AF11="",$AF11="-"),"-",ROUND((C11/$AF11)*1000,1))</f>
        <v>11.2</v>
      </c>
      <c r="E11" s="264">
        <f>IF(SUM(E12:E13)=0,"-",SUM(E12:E13))</f>
        <v>3</v>
      </c>
      <c r="F11" s="188">
        <f>IF(OR(E11="",E11="-",$AF11="",$AF11="-"),"-",ROUND((E11/$AF11)*1000,1))</f>
        <v>0</v>
      </c>
      <c r="G11" s="264">
        <f>IF(SUM(G12:G13)=0,"-",SUM(G12:G13))</f>
        <v>1222</v>
      </c>
      <c r="H11" s="188">
        <f>IF(OR(G11="",G11="-",$AF11="",$AF11="-"),"-",ROUND((G11/$AF11)*1000,1))</f>
        <v>3.5</v>
      </c>
      <c r="I11" s="264">
        <f>IF(SUM(I12:I13)=0,"-",SUM(I12:I13))</f>
        <v>56</v>
      </c>
      <c r="J11" s="188">
        <f>IF(OR(I11="",I11="-",$AF11="",$AF11="-"),"-",ROUND((I11/$AF11)*1000,1))</f>
        <v>0.2</v>
      </c>
      <c r="K11" s="264">
        <f>IF(SUM(K12:K13)=0,"-",SUM(K12:K13))</f>
        <v>16</v>
      </c>
      <c r="L11" s="188">
        <f>IF(OR(K11="",K11="-",$AF11="",$AF11="-"),"-",ROUND((K11/$AF11)*1000,1))</f>
        <v>0</v>
      </c>
      <c r="M11" s="243">
        <f>IF(SUM(M12:M13)=0,"-",SUM(M12:M13))</f>
        <v>621</v>
      </c>
      <c r="N11" s="188">
        <f>IF(OR(M11="",M11="-",$AF11="",$AF11="-"),"-",ROUND((M11/$AF11)*1000,1))</f>
        <v>1.8</v>
      </c>
      <c r="O11" s="243">
        <f>IF(SUM(O12:O13)=0,"-",SUM(O12:O13))</f>
        <v>286</v>
      </c>
      <c r="P11" s="188">
        <f>IF(OR(O11="",O11="-",$AF11="",$AF11="-"),"-",ROUND((O11/$AF11)*1000,1))</f>
        <v>0.8</v>
      </c>
      <c r="Q11" s="243">
        <f>IF(SUM(Q12:Q13)=0,"-",SUM(Q12:Q13))</f>
        <v>324</v>
      </c>
      <c r="R11" s="188">
        <f>IF(OR(Q11="",Q11="-",$AF11="",$AF11="-"),"-",ROUND((Q11/$AF11)*1000,1))</f>
        <v>0.9</v>
      </c>
      <c r="S11" s="243">
        <f>IF(SUM(S12:S13)=0,"-",SUM(S12:S13))</f>
        <v>38</v>
      </c>
      <c r="T11" s="188">
        <f>IF(OR(S11="",S11="-",$AF11="",$AF11="-"),"-",ROUND((S11/$AF11)*1000,1))</f>
        <v>0.1</v>
      </c>
      <c r="U11" s="243">
        <f>IF(SUM(U12:U13)=0,"-",SUM(U12:U13))</f>
        <v>88</v>
      </c>
      <c r="V11" s="188">
        <f>IF(OR(U11="",U11="-",$AF11="",$AF11="-"),"-",ROUND((U11/$AF11)*1000,1))</f>
        <v>0.3</v>
      </c>
      <c r="W11" s="243">
        <f>IF(SUM(W12:W13)=0,"-",SUM(W12:W13))</f>
        <v>232</v>
      </c>
      <c r="X11" s="188">
        <f>IF(OR(W11="",W11="-",$AF11="",$AF11="-"),"-",ROUND((W11/$AF11)*1000,1))</f>
        <v>0.7</v>
      </c>
      <c r="Y11" s="243">
        <f>IF(SUM(Y12:Y13)=0,"-",SUM(Y12:Y13))</f>
        <v>120</v>
      </c>
      <c r="Z11" s="188">
        <f>IF(OR(Y11="",Y11="-",$AF11="",$AF11="-"),"-",ROUND((Y11/$AF11)*1000,1))</f>
        <v>0.3</v>
      </c>
      <c r="AA11" s="243">
        <f>IF(SUM(AA12:AA13)=0,"-",SUM(AA12:AA13))</f>
        <v>70</v>
      </c>
      <c r="AB11" s="188">
        <f>IF(OR(AA11="",AA11="-",$AF11="",$AF11="-"),"-",ROUND((AA11/$AF11)*1000,1))</f>
        <v>0.2</v>
      </c>
      <c r="AC11" s="243">
        <f>IF(SUM(AC12:AC13)=0,"-",SUM(AC12:AC13))</f>
        <v>17</v>
      </c>
      <c r="AD11" s="188">
        <f>IF(OR(AC11="",AC11="-",$AF11="",$AF11="-"),"-",ROUND((AC11/$AF11)*1000,1))</f>
        <v>0</v>
      </c>
      <c r="AE11" s="114"/>
      <c r="AF11" s="28">
        <f>IF(SUM(AF14,AF17,AF20,AF23,AF26,AF29,AF32,AF35,AF38,AF41,AF44,AF47,AF50,AF53,AF56,AF59,AF62,AF65,AF68)=0,"-",SUM(AF14,AF17,AF20,AF23,AF26,AF29,AF32,AF35,AF38,AF41,AF44,AF47,AF50,AF53,AF56,AF59,AF62,AF65,AF68))</f>
        <v>344720</v>
      </c>
      <c r="AG11" s="566" t="s">
        <v>325</v>
      </c>
    </row>
    <row r="12" spans="1:33" ht="12.75">
      <c r="A12" s="527"/>
      <c r="B12" s="273" t="s">
        <v>45</v>
      </c>
      <c r="C12" s="277">
        <f>IF(SUM(C15,C18,C21,C24,C27,C30,C33,C36,C39,C42,C45,C48,C51,C54,C57,C60,C63,C66,C69,)=0,"-",SUM(C15,C18,C21,C24,C27,C30,C33,C36,C39,C42,C45,C48,C51,C54,C57,C60,C63,C66,C69))</f>
        <v>2031</v>
      </c>
      <c r="D12" s="278">
        <f>IF(OR(C12="",C12="-",$AF12="",$AF12="-"),"-",ROUND((C12/$AF12)*1000,1))</f>
        <v>12.3</v>
      </c>
      <c r="E12" s="279">
        <f>IF(SUM(E15,E18,E21,E24,E27,E30,E33,E36,E39,E42,E45,E48,E51,E54,E57,E60,E63,E66,E69,)=0,"-",SUM(E15,E18,E21,E24,E27,E30,E33,E36,E39,E42,E45,E48,E51,E54,E57,E60,E63,E66,E69))</f>
        <v>3</v>
      </c>
      <c r="F12" s="278">
        <f>IF(OR(E12="",E12="-",$AF12="",$AF12="-"),"-",ROUND((E12/$AF12)*1000,1))</f>
        <v>0</v>
      </c>
      <c r="G12" s="280">
        <f>IF(SUM(G15,G18,G21,G24,G27,G30,G33,G36,G39,G42,G45,G48,G51,G54,G57,G60,G63,G66,G69,)=0,"-",SUM(G15,G18,G21,G24,G27,G30,G33,G36,G39,G42,G45,G48,G51,G54,G57,G60,G63,G66,G69))</f>
        <v>690</v>
      </c>
      <c r="H12" s="278">
        <f>IF(OR(G12="",G12="-",$AF12="",$AF12="-"),"-",ROUND((G12/$AF12)*1000,1))</f>
        <v>4.2</v>
      </c>
      <c r="I12" s="280">
        <f>IF(SUM(I15,I18,I21,I24,I27,I30,I33,I36,I39,I42,I45,I48,I51,I54,I57,I60,I63,I66,I69,)=0,"-",SUM(I15,I18,I21,I24,I27,I30,I33,I36,I39,I42,I45,I48,I51,I54,I57,I60,I63,I66,I69))</f>
        <v>33</v>
      </c>
      <c r="J12" s="278">
        <f>IF(OR(I12="",I12="-",$AF12="",$AF12="-"),"-",ROUND((I12/$AF12)*1000,1))</f>
        <v>0.2</v>
      </c>
      <c r="K12" s="280">
        <f>IF(SUM(K15,K18,K21,K24,K27,K30,K33,K36,K39,K42,K45,K48,K51,K54,K57,K60,K63,K66,K69,)=0,"-",SUM(K15,K18,K21,K24,K27,K30,K33,K36,K39,K42,K45,K48,K51,K54,K57,K60,K63,K66,K69))</f>
        <v>5</v>
      </c>
      <c r="L12" s="278">
        <f>IF(OR(K12="",K12="-",$AF12="",$AF12="-"),"-",ROUND((K12/$AF12)*1000,1))</f>
        <v>0</v>
      </c>
      <c r="M12" s="280">
        <f>IF(SUM(M15,M18,M21,M24,M27,M30,M33,M36,M39,M42,M45,M48,M51,M54,M57,M60,M63,M66,M69,)=0,"-",SUM(M15,M18,M21,M24,M27,M30,M33,M36,M39,M42,M45,M48,M51,M54,M57,M60,M63,M66,M69))</f>
        <v>310</v>
      </c>
      <c r="N12" s="278">
        <f>IF(OR(M12="",M12="-",$AF12="",$AF12="-"),"-",ROUND((M12/$AF12)*1000,1))</f>
        <v>1.9</v>
      </c>
      <c r="O12" s="280">
        <f>IF(SUM(O15,O18,O21,O24,O27,O30,O33,O36,O39,O42,O45,O48,O51,O54,O57,O60,O63,O66,O69,)=0,"-",SUM(O15,O18,O21,O24,O27,O30,O33,O36,O39,O42,O45,O48,O51,O54,O57,O60,O63,O66,O69))</f>
        <v>142</v>
      </c>
      <c r="P12" s="278">
        <f>IF(OR(O12="",O12="-",$AF12="",$AF12="-"),"-",ROUND((O12/$AF12)*1000,1))</f>
        <v>0.9</v>
      </c>
      <c r="Q12" s="280">
        <f>IF(SUM(Q15,Q18,Q21,Q24,Q27,Q30,Q33,Q36,Q39,Q42,Q45,Q48,Q51,Q54,Q57,Q60,Q63,Q66,Q69,)=0,"-",SUM(Q15,Q18,Q21,Q24,Q27,Q30,Q33,Q36,Q39,Q42,Q45,Q48,Q51,Q54,Q57,Q60,Q63,Q66,Q69))</f>
        <v>194</v>
      </c>
      <c r="R12" s="278">
        <f>IF(OR(Q12="",Q12="-",$AF12="",$AF12="-"),"-",ROUND((Q12/$AF12)*1000,1))</f>
        <v>1.2</v>
      </c>
      <c r="S12" s="280">
        <f>IF(SUM(S15,S18,S21,S24,S27,S30,S33,S36,S39,S42,S45,S48,S51,S54,S57,S60,S63,S66,S69,)=0,"-",SUM(S15,S18,S21,S24,S27,S30,S33,S36,S39,S42,S45,S48,S51,S54,S57,S60,S63,S66,S69))</f>
        <v>29</v>
      </c>
      <c r="T12" s="278">
        <f>IF(OR(S12="",S12="-",$AF12="",$AF12="-"),"-",ROUND((S12/$AF12)*1000,1))</f>
        <v>0.2</v>
      </c>
      <c r="U12" s="280">
        <f>IF(SUM(U15,U18,U21,U24,U27,U30,U33,U36,U39,U42,U45,U48,U51,U54,U57,U60,U63,U66,U69,)=0,"-",SUM(U15,U18,U21,U24,U27,U30,U33,U36,U39,U42,U45,U48,U51,U54,U57,U60,U63,U66,U69))</f>
        <v>44</v>
      </c>
      <c r="V12" s="278">
        <f>IF(OR(U12="",U12="-",$AF12="",$AF12="-"),"-",ROUND((U12/$AF12)*1000,1))</f>
        <v>0.3</v>
      </c>
      <c r="W12" s="280">
        <f>IF(SUM(W15,W18,W21,W24,W27,W30,W33,W36,W39,W42,W45,W48,W51,W54,W57,W60,W63,W66,W69,)=0,"-",SUM(W15,W18,W21,W24,W27,W30,W33,W36,W39,W42,W45,W48,W51,W54,W57,W60,W63,W66,W69))</f>
        <v>60</v>
      </c>
      <c r="X12" s="278">
        <f>IF(OR(W12="",W12="-",$AF12="",$AF12="-"),"-",ROUND((W12/$AF12)*1000,1))</f>
        <v>0.4</v>
      </c>
      <c r="Y12" s="280">
        <f>IF(SUM(Y15,Y18,Y21,Y24,Y27,Y30,Y33,Y36,Y39,Y42,Y45,Y48,Y51,Y54,Y57,Y60,Y63,Y66,Y69,)=0,"-",SUM(Y15,Y18,Y21,Y24,Y27,Y30,Y33,Y36,Y39,Y42,Y45,Y48,Y51,Y54,Y57,Y60,Y63,Y66,Y69))</f>
        <v>68</v>
      </c>
      <c r="Z12" s="278">
        <f>IF(OR(Y12="",Y12="-",$AF12="",$AF12="-"),"-",ROUND((Y12/$AF12)*1000,1))</f>
        <v>0.4</v>
      </c>
      <c r="AA12" s="280">
        <f>IF(SUM(AA15,AA18,AA21,AA24,AA27,AA30,AA33,AA36,AA39,AA42,AA45,AA48,AA51,AA54,AA57,AA60,AA63,AA66,AA69,)=0,"-",SUM(AA15,AA18,AA21,AA24,AA27,AA30,AA33,AA36,AA39,AA42,AA45,AA48,AA51,AA54,AA57,AA60,AA63,AA66,AA69))</f>
        <v>44</v>
      </c>
      <c r="AB12" s="278">
        <f>IF(OR(AA12="",AA12="-",$AF12="",$AF12="-"),"-",ROUND((AA12/$AF12)*1000,1))</f>
        <v>0.3</v>
      </c>
      <c r="AC12" s="280">
        <f>IF(SUM(AC15,AC18,AC21,AC24,AC27,AC30,AC33,AC36,AC39,AC42,AC45,AC48,AC51,AC54,AC57,AC60,AC63,AC66,AC69,)=0,"-",SUM(AC15,AC18,AC21,AC24,AC27,AC30,AC33,AC36,AC39,AC42,AC45,AC48,AC51,AC54,AC57,AC60,AC63,AC66,AC69))</f>
        <v>14</v>
      </c>
      <c r="AD12" s="278">
        <f>IF(OR(AC12="",AC12="-",$AF12="",$AF12="-"),"-",ROUND((AC12/$AF12)*1000,1))</f>
        <v>0.1</v>
      </c>
      <c r="AE12" s="189"/>
      <c r="AF12" s="19">
        <f>IF(SUM(AF15,AF18,AF21,AF24,AF27,AF30,AF33,AF36,AF39,AF42,AF45,AF48,AF51,AF54,AF57,AF60,AF63,AF66,AF69)=0,"-",SUM(AF15,AF18,AF21,AF24,AF27,AF30,AF33,AF36,AF39,AF42,AF45,AF48,AF51,AF54,AF57,AF60,AF63,AF66,AF69))</f>
        <v>165064</v>
      </c>
      <c r="AG12" s="567"/>
    </row>
    <row r="13" spans="1:33" ht="12.75">
      <c r="A13" s="528"/>
      <c r="B13" s="275" t="s">
        <v>46</v>
      </c>
      <c r="C13" s="281">
        <f>IF(SUM(C16,C19,C22,C25,C28,C31,C34,C37,C40,C43,C46,C49,C52,C55,C58,C61,C64,C67,C70,)=0,"-",SUM(C16,C19,C22,C25,C28,C31,C34,C37,C40,C43,C46,C49,C52,C55,C58,C61,C64,C67,C70))</f>
        <v>1831</v>
      </c>
      <c r="D13" s="282">
        <f>IF(OR(C13="",C13="-",$AF13="",$AF13="-"),"-",ROUND((C13/$AF13)*1000,1))</f>
        <v>10.2</v>
      </c>
      <c r="E13" s="283" t="str">
        <f>IF(SUM(E16,E19,E22,E25,E28,E31,E34,E37,E40,E43,E46,E49,E52,E55,E58,E61,E64,E67,E70,)=0,"-",SUM(E16,E19,E22,E25,E28,E31,E34,E37,E40,E43,E46,E49,E52,E55,E58,E61,E64,E67,E70))</f>
        <v>-</v>
      </c>
      <c r="F13" s="282" t="str">
        <f>IF(OR(E13="",E13="-",$AF13="",$AF13="-"),"-",ROUND((E13/$AF13)*1000,1))</f>
        <v>-</v>
      </c>
      <c r="G13" s="284">
        <f>IF(SUM(G16,G19,G22,G25,G28,G31,G34,G37,G40,G43,G46,G49,G52,G55,G58,G61,G64,G67,G70,)=0,"-",SUM(G16,G19,G22,G25,G28,G31,G34,G37,G40,G43,G46,G49,G52,G55,G58,G61,G64,G67,G70))</f>
        <v>532</v>
      </c>
      <c r="H13" s="282">
        <f>IF(OR(G13="",G13="-",$AF13="",$AF13="-"),"-",ROUND((G13/$AF13)*1000,1))</f>
        <v>3</v>
      </c>
      <c r="I13" s="284">
        <f>IF(SUM(I16,I19,I22,I25,I28,I31,I34,I37,I40,I43,I46,I49,I52,I55,I58,I61,I64,I67,I70,)=0,"-",SUM(I16,I19,I22,I25,I28,I31,I34,I37,I40,I43,I46,I49,I52,I55,I58,I61,I64,I67,I70))</f>
        <v>23</v>
      </c>
      <c r="J13" s="282">
        <f>IF(OR(I13="",I13="-",$AF13="",$AF13="-"),"-",ROUND((I13/$AF13)*1000,1))</f>
        <v>0.1</v>
      </c>
      <c r="K13" s="284">
        <f>IF(SUM(K16,K19,K22,K25,K28,K31,K34,K37,K40,K43,K46,K49,K52,K55,K58,K61,K64,K67,K70,)=0,"-",SUM(K16,K19,K22,K25,K28,K31,K34,K37,K40,K43,K46,K49,K52,K55,K58,K61,K64,K67,K70))</f>
        <v>11</v>
      </c>
      <c r="L13" s="282">
        <f>IF(OR(K13="",K13="-",$AF13="",$AF13="-"),"-",ROUND((K13/$AF13)*1000,1))</f>
        <v>0.1</v>
      </c>
      <c r="M13" s="284">
        <f>IF(SUM(M16,M19,M22,M25,M28,M31,M34,M37,M40,M43,M46,M49,M52,M55,M58,M61,M64,M67,M70,)=0,"-",SUM(M16,M19,M22,M25,M28,M31,M34,M37,M40,M43,M46,M49,M52,M55,M58,M61,M64,M67,M70))</f>
        <v>311</v>
      </c>
      <c r="N13" s="282">
        <f>IF(OR(M13="",M13="-",$AF13="",$AF13="-"),"-",ROUND((M13/$AF13)*1000,1))</f>
        <v>1.7</v>
      </c>
      <c r="O13" s="284">
        <f>IF(SUM(O16,O19,O22,O25,O28,O31,O34,O37,O40,O43,O46,O49,O52,O55,O58,O61,O64,O67,O70,)=0,"-",SUM(O16,O19,O22,O25,O28,O31,O34,O37,O40,O43,O46,O49,O52,O55,O58,O61,O64,O67,O70))</f>
        <v>144</v>
      </c>
      <c r="P13" s="282">
        <f>IF(OR(O13="",O13="-",$AF13="",$AF13="-"),"-",ROUND((O13/$AF13)*1000,1))</f>
        <v>0.8</v>
      </c>
      <c r="Q13" s="284">
        <f>IF(SUM(Q16,Q19,Q22,Q25,Q28,Q31,Q34,Q37,Q40,Q43,Q46,Q49,Q52,Q55,Q58,Q61,Q64,Q67,Q70,)=0,"-",SUM(Q16,Q19,Q22,Q25,Q28,Q31,Q34,Q37,Q40,Q43,Q46,Q49,Q52,Q55,Q58,Q61,Q64,Q67,Q70))</f>
        <v>130</v>
      </c>
      <c r="R13" s="282">
        <f>IF(OR(Q13="",Q13="-",$AF13="",$AF13="-"),"-",ROUND((Q13/$AF13)*1000,1))</f>
        <v>0.7</v>
      </c>
      <c r="S13" s="284">
        <f>IF(SUM(S16,S19,S22,S25,S28,S31,S34,S37,S40,S43,S46,S49,S52,S55,S58,S61,S64,S67,S70,)=0,"-",SUM(S16,S19,S22,S25,S28,S31,S34,S37,S40,S43,S46,S49,S52,S55,S58,S61,S64,S67,S70))</f>
        <v>9</v>
      </c>
      <c r="T13" s="282">
        <f>IF(OR(S13="",S13="-",$AF13="",$AF13="-"),"-",ROUND((S13/$AF13)*1000,1))</f>
        <v>0.1</v>
      </c>
      <c r="U13" s="284">
        <f>IF(SUM(U16,U19,U22,U25,U28,U31,U34,U37,U40,U43,U46,U49,U52,U55,U58,U61,U64,U67,U70,)=0,"-",SUM(U16,U19,U22,U25,U28,U31,U34,U37,U40,U43,U46,U49,U52,U55,U58,U61,U64,U67,U70))</f>
        <v>44</v>
      </c>
      <c r="V13" s="282">
        <f>IF(OR(U13="",U13="-",$AF13="",$AF13="-"),"-",ROUND((U13/$AF13)*1000,1))</f>
        <v>0.2</v>
      </c>
      <c r="W13" s="284">
        <f>IF(SUM(W16,W19,W22,W25,W28,W31,W34,W37,W40,W43,W46,W49,W52,W55,W58,W61,W64,W67,W70,)=0,"-",SUM(W16,W19,W22,W25,W28,W31,W34,W37,W40,W43,W46,W49,W52,W55,W58,W61,W64,W67,W70))</f>
        <v>172</v>
      </c>
      <c r="X13" s="282">
        <f>IF(OR(W13="",W13="-",$AF13="",$AF13="-"),"-",ROUND((W13/$AF13)*1000,1))</f>
        <v>1</v>
      </c>
      <c r="Y13" s="284">
        <f>IF(SUM(Y16,Y19,Y22,Y25,Y28,Y31,Y34,Y37,Y40,Y43,Y46,Y49,Y52,Y55,Y58,Y61,Y64,Y67,Y70,)=0,"-",SUM(Y16,Y19,Y22,Y25,Y28,Y31,Y34,Y37,Y40,Y43,Y46,Y49,Y52,Y55,Y58,Y61,Y64,Y67,Y70))</f>
        <v>52</v>
      </c>
      <c r="Z13" s="282">
        <f>IF(OR(Y13="",Y13="-",$AF13="",$AF13="-"),"-",ROUND((Y13/$AF13)*1000,1))</f>
        <v>0.3</v>
      </c>
      <c r="AA13" s="284">
        <f>IF(SUM(AA16,AA19,AA22,AA25,AA28,AA31,AA34,AA37,AA40,AA43,AA46,AA49,AA52,AA55,AA58,AA61,AA64,AA67,AA70,)=0,"-",SUM(AA16,AA19,AA22,AA25,AA28,AA31,AA34,AA37,AA40,AA43,AA46,AA49,AA52,AA55,AA58,AA61,AA64,AA67,AA70))</f>
        <v>26</v>
      </c>
      <c r="AB13" s="282">
        <f>IF(OR(AA13="",AA13="-",$AF13="",$AF13="-"),"-",ROUND((AA13/$AF13)*1000,1))</f>
        <v>0.1</v>
      </c>
      <c r="AC13" s="284">
        <f>IF(SUM(AC16,AC19,AC22,AC25,AC28,AC31,AC34,AC37,AC40,AC43,AC46,AC49,AC52,AC55,AC58,AC61,AC64,AC67,AC70,)=0,"-",SUM(AC16,AC19,AC22,AC25,AC28,AC31,AC34,AC37,AC40,AC43,AC46,AC49,AC52,AC55,AC58,AC61,AC64,AC67,AC70))</f>
        <v>3</v>
      </c>
      <c r="AD13" s="282">
        <f>IF(OR(AC13="",AC13="-",$AF13="",$AF13="-"),"-",ROUND((AC13/$AF13)*1000,1))</f>
        <v>0</v>
      </c>
      <c r="AE13" s="114"/>
      <c r="AF13" s="20">
        <f>IF(SUM(AF16,AF19,AF22,AF25,AF28,AF31,AF34,AF37,AF40,AF43,AF46,AF49,AF52,AF55,AF58,AF61,AF64,AF67,AF70)=0,"-",SUM(AF16,AF19,AF22,AF25,AF28,AF31,AF34,AF37,AF40,AF43,AF46,AF49,AF52,AF55,AF58,AF61,AF64,AF67,AF70))</f>
        <v>179656</v>
      </c>
      <c r="AG13" s="568"/>
    </row>
    <row r="14" spans="1:33" ht="12.75">
      <c r="A14" s="612" t="s">
        <v>76</v>
      </c>
      <c r="B14" s="21" t="s">
        <v>2</v>
      </c>
      <c r="C14" s="259">
        <v>1783</v>
      </c>
      <c r="D14" s="185">
        <f>IF(OR(C14="",C14="-",$AF14="",$AF14="-"),"-",ROUND((C14/$AF14)*1000,1))</f>
        <v>10.6</v>
      </c>
      <c r="E14" s="265">
        <v>1</v>
      </c>
      <c r="F14" s="185">
        <f>IF(OR(E14="",E14="-",$AF14="",$AF14="-"),"-",ROUND((E14/$AF14)*1000,1))</f>
        <v>0</v>
      </c>
      <c r="G14" s="265">
        <v>597</v>
      </c>
      <c r="H14" s="185">
        <f>IF(OR(G14="",G14="-",$AF14="",$AF14="-"),"-",ROUND((G14/$AF14)*1000,1))</f>
        <v>3.6</v>
      </c>
      <c r="I14" s="265">
        <v>30</v>
      </c>
      <c r="J14" s="185">
        <f>IF(OR(I14="",I14="-",$AF14="",$AF14="-"),"-",ROUND((I14/$AF14)*1000,1))</f>
        <v>0.2</v>
      </c>
      <c r="K14" s="265">
        <v>3</v>
      </c>
      <c r="L14" s="185">
        <f>IF(OR(K14="",K14="-",$AF14="",$AF14="-"),"-",ROUND((K14/$AF14)*1000,1))</f>
        <v>0</v>
      </c>
      <c r="M14" s="161">
        <v>274</v>
      </c>
      <c r="N14" s="185">
        <f>IF(OR(M14="",M14="-",$AF14="",$AF14="-"),"-",ROUND((M14/$AF14)*1000,1))</f>
        <v>1.6</v>
      </c>
      <c r="O14" s="161">
        <v>124</v>
      </c>
      <c r="P14" s="185">
        <f>IF(OR(O14="",O14="-",$AF14="",$AF14="-"),"-",ROUND((O14/$AF14)*1000,1))</f>
        <v>0.7</v>
      </c>
      <c r="Q14" s="161">
        <v>159</v>
      </c>
      <c r="R14" s="185">
        <f>IF(OR(Q14="",Q14="-",$AF14="",$AF14="-"),"-",ROUND((Q14/$AF14)*1000,1))</f>
        <v>0.9</v>
      </c>
      <c r="S14" s="161">
        <v>22</v>
      </c>
      <c r="T14" s="185">
        <f>IF(OR(S14="",S14="-",$AF14="",$AF14="-"),"-",ROUND((S14/$AF14)*1000,1))</f>
        <v>0.1</v>
      </c>
      <c r="U14" s="161">
        <v>46</v>
      </c>
      <c r="V14" s="185">
        <f>IF(OR(U14="",U14="-",$AF14="",$AF14="-"),"-",ROUND((U14/$AF14)*1000,1))</f>
        <v>0.3</v>
      </c>
      <c r="W14" s="161">
        <v>78</v>
      </c>
      <c r="X14" s="185">
        <f>IF(OR(W14="",W14="-",$AF14="",$AF14="-"),"-",ROUND((W14/$AF14)*1000,1))</f>
        <v>0.5</v>
      </c>
      <c r="Y14" s="161">
        <v>48</v>
      </c>
      <c r="Z14" s="185">
        <f>IF(OR(Y14="",Y14="-",$AF14="",$AF14="-"),"-",ROUND((Y14/$AF14)*1000,1))</f>
        <v>0.3</v>
      </c>
      <c r="AA14" s="161">
        <v>40</v>
      </c>
      <c r="AB14" s="185">
        <f>IF(OR(AA14="",AA14="-",$AF14="",$AF14="-"),"-",ROUND((AA14/$AF14)*1000,1))</f>
        <v>0.2</v>
      </c>
      <c r="AC14" s="161">
        <v>5</v>
      </c>
      <c r="AD14" s="185">
        <f>IF(OR(AC14="",AC14="-",$AF14="",$AF14="-"),"-",ROUND((AC14/$AF14)*1000,1))</f>
        <v>0</v>
      </c>
      <c r="AE14" s="37"/>
      <c r="AF14" s="295">
        <v>168096</v>
      </c>
      <c r="AG14" s="569" t="s">
        <v>325</v>
      </c>
    </row>
    <row r="15" spans="1:33" ht="12.75">
      <c r="A15" s="613"/>
      <c r="B15" s="23" t="s">
        <v>45</v>
      </c>
      <c r="C15" s="257">
        <v>929</v>
      </c>
      <c r="D15" s="186">
        <f>IF(OR(C15="",C15="-",$AF15="",$AF15="-"),"-",ROUND((C15/$AF15)*1000,1))</f>
        <v>11.6</v>
      </c>
      <c r="E15" s="238">
        <v>1</v>
      </c>
      <c r="F15" s="186">
        <f>IF(OR(E15="",E15="-",$AF15="",$AF15="-"),"-",ROUND((E15/$AF15)*1000,1))</f>
        <v>0</v>
      </c>
      <c r="G15" s="237">
        <v>321</v>
      </c>
      <c r="H15" s="186">
        <f>IF(OR(G15="",G15="-",$AF15="",$AF15="-"),"-",ROUND((G15/$AF15)*1000,1))</f>
        <v>4</v>
      </c>
      <c r="I15" s="237">
        <v>19</v>
      </c>
      <c r="J15" s="186">
        <f>IF(OR(I15="",I15="-",$AF15="",$AF15="-"),"-",ROUND((I15/$AF15)*1000,1))</f>
        <v>0.2</v>
      </c>
      <c r="K15" s="237">
        <v>1</v>
      </c>
      <c r="L15" s="186">
        <f>IF(OR(K15="",K15="-",$AF15="",$AF15="-"),"-",ROUND((K15/$AF15)*1000,1))</f>
        <v>0</v>
      </c>
      <c r="M15" s="237">
        <v>139</v>
      </c>
      <c r="N15" s="186">
        <f>IF(OR(M15="",M15="-",$AF15="",$AF15="-"),"-",ROUND((M15/$AF15)*1000,1))</f>
        <v>1.7</v>
      </c>
      <c r="O15" s="237">
        <v>64</v>
      </c>
      <c r="P15" s="186">
        <f>IF(OR(O15="",O15="-",$AF15="",$AF15="-"),"-",ROUND((O15/$AF15)*1000,1))</f>
        <v>0.8</v>
      </c>
      <c r="Q15" s="237">
        <v>91</v>
      </c>
      <c r="R15" s="186">
        <f>IF(OR(Q15="",Q15="-",$AF15="",$AF15="-"),"-",ROUND((Q15/$AF15)*1000,1))</f>
        <v>1.1</v>
      </c>
      <c r="S15" s="237">
        <v>19</v>
      </c>
      <c r="T15" s="186">
        <f>IF(OR(S15="",S15="-",$AF15="",$AF15="-"),"-",ROUND((S15/$AF15)*1000,1))</f>
        <v>0.2</v>
      </c>
      <c r="U15" s="237">
        <v>23</v>
      </c>
      <c r="V15" s="186">
        <f>IF(OR(U15="",U15="-",$AF15="",$AF15="-"),"-",ROUND((U15/$AF15)*1000,1))</f>
        <v>0.3</v>
      </c>
      <c r="W15" s="237">
        <v>16</v>
      </c>
      <c r="X15" s="186">
        <f>IF(OR(W15="",W15="-",$AF15="",$AF15="-"),"-",ROUND((W15/$AF15)*1000,1))</f>
        <v>0.2</v>
      </c>
      <c r="Y15" s="237">
        <v>25</v>
      </c>
      <c r="Z15" s="186">
        <f>IF(OR(Y15="",Y15="-",$AF15="",$AF15="-"),"-",ROUND((Y15/$AF15)*1000,1))</f>
        <v>0.3</v>
      </c>
      <c r="AA15" s="237">
        <v>25</v>
      </c>
      <c r="AB15" s="186">
        <f>IF(OR(AA15="",AA15="-",$AF15="",$AF15="-"),"-",ROUND((AA15/$AF15)*1000,1))</f>
        <v>0.3</v>
      </c>
      <c r="AC15" s="237">
        <v>5</v>
      </c>
      <c r="AD15" s="186">
        <f>IF(OR(AC15="",AC15="-",$AF15="",$AF15="-"),"-",ROUND((AC15/$AF15)*1000,1))</f>
        <v>0.1</v>
      </c>
      <c r="AE15" s="37"/>
      <c r="AF15" s="295">
        <v>80171</v>
      </c>
      <c r="AG15" s="570"/>
    </row>
    <row r="16" spans="1:33" ht="12.75">
      <c r="A16" s="614"/>
      <c r="B16" s="24" t="s">
        <v>46</v>
      </c>
      <c r="C16" s="258">
        <v>854</v>
      </c>
      <c r="D16" s="187">
        <f>IF(OR(C16="",C16="-",$AF16="",$AF16="-"),"-",ROUND((C16/$AF16)*1000,1))</f>
        <v>9.7</v>
      </c>
      <c r="E16" s="263" t="s">
        <v>9</v>
      </c>
      <c r="F16" s="187" t="str">
        <f>IF(OR(E16="",E16="-",$AF16="",$AF16="-"),"-",ROUND((E16/$AF16)*1000,1))</f>
        <v>-</v>
      </c>
      <c r="G16" s="241">
        <v>276</v>
      </c>
      <c r="H16" s="187">
        <f>IF(OR(G16="",G16="-",$AF16="",$AF16="-"),"-",ROUND((G16/$AF16)*1000,1))</f>
        <v>3.1</v>
      </c>
      <c r="I16" s="241">
        <v>11</v>
      </c>
      <c r="J16" s="187">
        <f>IF(OR(I16="",I16="-",$AF16="",$AF16="-"),"-",ROUND((I16/$AF16)*1000,1))</f>
        <v>0.1</v>
      </c>
      <c r="K16" s="241">
        <v>2</v>
      </c>
      <c r="L16" s="187">
        <f>IF(OR(K16="",K16="-",$AF16="",$AF16="-"),"-",ROUND((K16/$AF16)*1000,1))</f>
        <v>0</v>
      </c>
      <c r="M16" s="241">
        <v>135</v>
      </c>
      <c r="N16" s="187">
        <f>IF(OR(M16="",M16="-",$AF16="",$AF16="-"),"-",ROUND((M16/$AF16)*1000,1))</f>
        <v>1.5</v>
      </c>
      <c r="O16" s="241">
        <v>60</v>
      </c>
      <c r="P16" s="187">
        <f>IF(OR(O16="",O16="-",$AF16="",$AF16="-"),"-",ROUND((O16/$AF16)*1000,1))</f>
        <v>0.7</v>
      </c>
      <c r="Q16" s="241">
        <v>68</v>
      </c>
      <c r="R16" s="187">
        <f>IF(OR(Q16="",Q16="-",$AF16="",$AF16="-"),"-",ROUND((Q16/$AF16)*1000,1))</f>
        <v>0.8</v>
      </c>
      <c r="S16" s="241">
        <v>3</v>
      </c>
      <c r="T16" s="187">
        <f>IF(OR(S16="",S16="-",$AF16="",$AF16="-"),"-",ROUND((S16/$AF16)*1000,1))</f>
        <v>0</v>
      </c>
      <c r="U16" s="241">
        <v>23</v>
      </c>
      <c r="V16" s="187">
        <f>IF(OR(U16="",U16="-",$AF16="",$AF16="-"),"-",ROUND((U16/$AF16)*1000,1))</f>
        <v>0.3</v>
      </c>
      <c r="W16" s="241">
        <v>62</v>
      </c>
      <c r="X16" s="187">
        <f>IF(OR(W16="",W16="-",$AF16="",$AF16="-"),"-",ROUND((W16/$AF16)*1000,1))</f>
        <v>0.7</v>
      </c>
      <c r="Y16" s="241">
        <v>23</v>
      </c>
      <c r="Z16" s="187">
        <f>IF(OR(Y16="",Y16="-",$AF16="",$AF16="-"),"-",ROUND((Y16/$AF16)*1000,1))</f>
        <v>0.3</v>
      </c>
      <c r="AA16" s="241">
        <v>15</v>
      </c>
      <c r="AB16" s="187">
        <f>IF(OR(AA16="",AA16="-",$AF16="",$AF16="-"),"-",ROUND((AA16/$AF16)*1000,1))</f>
        <v>0.2</v>
      </c>
      <c r="AC16" s="241" t="s">
        <v>9</v>
      </c>
      <c r="AD16" s="187" t="str">
        <f>IF(OR(AC16="",AC16="-",$AF16="",$AF16="-"),"-",ROUND((AC16/$AF16)*1000,1))</f>
        <v>-</v>
      </c>
      <c r="AE16" s="37"/>
      <c r="AF16" s="295">
        <v>87925</v>
      </c>
      <c r="AG16" s="571"/>
    </row>
    <row r="17" spans="1:33" ht="12.75">
      <c r="A17" s="563" t="s">
        <v>77</v>
      </c>
      <c r="B17" s="21" t="s">
        <v>2</v>
      </c>
      <c r="C17" s="259">
        <v>442</v>
      </c>
      <c r="D17" s="185">
        <f>IF(OR(C17="",C17="-",$AF17="",$AF17="-"),"-",ROUND((C17/$AF17)*1000,1))</f>
        <v>9.8</v>
      </c>
      <c r="E17" s="265" t="s">
        <v>9</v>
      </c>
      <c r="F17" s="185" t="str">
        <f>IF(OR(E17="",E17="-",$AF17="",$AF17="-"),"-",ROUND((E17/$AF17)*1000,1))</f>
        <v>-</v>
      </c>
      <c r="G17" s="265">
        <v>132</v>
      </c>
      <c r="H17" s="185">
        <f>IF(OR(G17="",G17="-",$AF17="",$AF17="-"),"-",ROUND((G17/$AF17)*1000,1))</f>
        <v>2.9</v>
      </c>
      <c r="I17" s="265">
        <v>7</v>
      </c>
      <c r="J17" s="185">
        <f>IF(OR(I17="",I17="-",$AF17="",$AF17="-"),"-",ROUND((I17/$AF17)*1000,1))</f>
        <v>0.2</v>
      </c>
      <c r="K17" s="265">
        <v>2</v>
      </c>
      <c r="L17" s="185">
        <f>IF(OR(K17="",K17="-",$AF17="",$AF17="-"),"-",ROUND((K17/$AF17)*1000,1))</f>
        <v>0</v>
      </c>
      <c r="M17" s="161">
        <v>74</v>
      </c>
      <c r="N17" s="185">
        <f>IF(OR(M17="",M17="-",$AF17="",$AF17="-"),"-",ROUND((M17/$AF17)*1000,1))</f>
        <v>1.6</v>
      </c>
      <c r="O17" s="161">
        <v>30</v>
      </c>
      <c r="P17" s="185">
        <f>IF(OR(O17="",O17="-",$AF17="",$AF17="-"),"-",ROUND((O17/$AF17)*1000,1))</f>
        <v>0.7</v>
      </c>
      <c r="Q17" s="161">
        <v>40</v>
      </c>
      <c r="R17" s="185">
        <f>IF(OR(Q17="",Q17="-",$AF17="",$AF17="-"),"-",ROUND((Q17/$AF17)*1000,1))</f>
        <v>0.9</v>
      </c>
      <c r="S17" s="161">
        <v>3</v>
      </c>
      <c r="T17" s="185">
        <f>IF(OR(S17="",S17="-",$AF17="",$AF17="-"),"-",ROUND((S17/$AF17)*1000,1))</f>
        <v>0.1</v>
      </c>
      <c r="U17" s="161">
        <v>9</v>
      </c>
      <c r="V17" s="185">
        <f>IF(OR(U17="",U17="-",$AF17="",$AF17="-"),"-",ROUND((U17/$AF17)*1000,1))</f>
        <v>0.2</v>
      </c>
      <c r="W17" s="161">
        <v>33</v>
      </c>
      <c r="X17" s="185">
        <f>IF(OR(W17="",W17="-",$AF17="",$AF17="-"),"-",ROUND((W17/$AF17)*1000,1))</f>
        <v>0.7</v>
      </c>
      <c r="Y17" s="161">
        <v>13</v>
      </c>
      <c r="Z17" s="185">
        <f>IF(OR(Y17="",Y17="-",$AF17="",$AF17="-"),"-",ROUND((Y17/$AF17)*1000,1))</f>
        <v>0.3</v>
      </c>
      <c r="AA17" s="161">
        <v>5</v>
      </c>
      <c r="AB17" s="185">
        <f>IF(OR(AA17="",AA17="-",$AF17="",$AF17="-"),"-",ROUND((AA17/$AF17)*1000,1))</f>
        <v>0.1</v>
      </c>
      <c r="AC17" s="161">
        <v>2</v>
      </c>
      <c r="AD17" s="185">
        <f>IF(OR(AC17="",AC17="-",$AF17="",$AF17="-"),"-",ROUND((AC17/$AF17)*1000,1))</f>
        <v>0</v>
      </c>
      <c r="AE17" s="37"/>
      <c r="AF17" s="22">
        <v>45238</v>
      </c>
      <c r="AG17" s="569" t="s">
        <v>325</v>
      </c>
    </row>
    <row r="18" spans="1:33" ht="12.75">
      <c r="A18" s="564"/>
      <c r="B18" s="23" t="s">
        <v>45</v>
      </c>
      <c r="C18" s="257">
        <v>211</v>
      </c>
      <c r="D18" s="186">
        <f>IF(OR(C18="",C18="-",$AF18="",$AF18="-"),"-",ROUND((C18/$AF18)*1000,1))</f>
        <v>9.8</v>
      </c>
      <c r="E18" s="238" t="s">
        <v>9</v>
      </c>
      <c r="F18" s="186" t="str">
        <f>IF(OR(E18="",E18="-",$AF18="",$AF18="-"),"-",ROUND((E18/$AF18)*1000,1))</f>
        <v>-</v>
      </c>
      <c r="G18" s="237">
        <v>69</v>
      </c>
      <c r="H18" s="186">
        <f>IF(OR(G18="",G18="-",$AF18="",$AF18="-"),"-",ROUND((G18/$AF18)*1000,1))</f>
        <v>3.2</v>
      </c>
      <c r="I18" s="237">
        <v>3</v>
      </c>
      <c r="J18" s="186">
        <f>IF(OR(I18="",I18="-",$AF18="",$AF18="-"),"-",ROUND((I18/$AF18)*1000,1))</f>
        <v>0.1</v>
      </c>
      <c r="K18" s="237" t="s">
        <v>9</v>
      </c>
      <c r="L18" s="186" t="str">
        <f>IF(OR(K18="",K18="-",$AF18="",$AF18="-"),"-",ROUND((K18/$AF18)*1000,1))</f>
        <v>-</v>
      </c>
      <c r="M18" s="237">
        <v>34</v>
      </c>
      <c r="N18" s="186">
        <f>IF(OR(M18="",M18="-",$AF18="",$AF18="-"),"-",ROUND((M18/$AF18)*1000,1))</f>
        <v>1.6</v>
      </c>
      <c r="O18" s="237">
        <v>17</v>
      </c>
      <c r="P18" s="186">
        <f>IF(OR(O18="",O18="-",$AF18="",$AF18="-"),"-",ROUND((O18/$AF18)*1000,1))</f>
        <v>0.8</v>
      </c>
      <c r="Q18" s="237">
        <v>19</v>
      </c>
      <c r="R18" s="186">
        <f>IF(OR(Q18="",Q18="-",$AF18="",$AF18="-"),"-",ROUND((Q18/$AF18)*1000,1))</f>
        <v>0.9</v>
      </c>
      <c r="S18" s="237">
        <v>2</v>
      </c>
      <c r="T18" s="186">
        <f>IF(OR(S18="",S18="-",$AF18="",$AF18="-"),"-",ROUND((S18/$AF18)*1000,1))</f>
        <v>0.1</v>
      </c>
      <c r="U18" s="237">
        <v>5</v>
      </c>
      <c r="V18" s="186">
        <f>IF(OR(U18="",U18="-",$AF18="",$AF18="-"),"-",ROUND((U18/$AF18)*1000,1))</f>
        <v>0.2</v>
      </c>
      <c r="W18" s="237">
        <v>7</v>
      </c>
      <c r="X18" s="186">
        <f>IF(OR(W18="",W18="-",$AF18="",$AF18="-"),"-",ROUND((W18/$AF18)*1000,1))</f>
        <v>0.3</v>
      </c>
      <c r="Y18" s="237">
        <v>6</v>
      </c>
      <c r="Z18" s="186">
        <f>IF(OR(Y18="",Y18="-",$AF18="",$AF18="-"),"-",ROUND((Y18/$AF18)*1000,1))</f>
        <v>0.3</v>
      </c>
      <c r="AA18" s="237">
        <v>4</v>
      </c>
      <c r="AB18" s="186">
        <f>IF(OR(AA18="",AA18="-",$AF18="",$AF18="-"),"-",ROUND((AA18/$AF18)*1000,1))</f>
        <v>0.2</v>
      </c>
      <c r="AC18" s="237">
        <v>1</v>
      </c>
      <c r="AD18" s="186">
        <f>IF(OR(AC18="",AC18="-",$AF18="",$AF18="-"),"-",ROUND((AC18/$AF18)*1000,1))</f>
        <v>0</v>
      </c>
      <c r="AE18" s="37"/>
      <c r="AF18" s="19">
        <v>21488</v>
      </c>
      <c r="AG18" s="570"/>
    </row>
    <row r="19" spans="1:33" ht="12.75">
      <c r="A19" s="565"/>
      <c r="B19" s="24" t="s">
        <v>46</v>
      </c>
      <c r="C19" s="258">
        <v>231</v>
      </c>
      <c r="D19" s="187">
        <f>IF(OR(C19="",C19="-",$AF19="",$AF19="-"),"-",ROUND((C19/$AF19)*1000,1))</f>
        <v>9.7</v>
      </c>
      <c r="E19" s="263" t="s">
        <v>9</v>
      </c>
      <c r="F19" s="187" t="str">
        <f>IF(OR(E19="",E19="-",$AF19="",$AF19="-"),"-",ROUND((E19/$AF19)*1000,1))</f>
        <v>-</v>
      </c>
      <c r="G19" s="241">
        <v>63</v>
      </c>
      <c r="H19" s="187">
        <f>IF(OR(G19="",G19="-",$AF19="",$AF19="-"),"-",ROUND((G19/$AF19)*1000,1))</f>
        <v>2.7</v>
      </c>
      <c r="I19" s="241">
        <v>4</v>
      </c>
      <c r="J19" s="187">
        <f>IF(OR(I19="",I19="-",$AF19="",$AF19="-"),"-",ROUND((I19/$AF19)*1000,1))</f>
        <v>0.2</v>
      </c>
      <c r="K19" s="241">
        <v>2</v>
      </c>
      <c r="L19" s="187">
        <f>IF(OR(K19="",K19="-",$AF19="",$AF19="-"),"-",ROUND((K19/$AF19)*1000,1))</f>
        <v>0.1</v>
      </c>
      <c r="M19" s="241">
        <v>40</v>
      </c>
      <c r="N19" s="187">
        <f>IF(OR(M19="",M19="-",$AF19="",$AF19="-"),"-",ROUND((M19/$AF19)*1000,1))</f>
        <v>1.7</v>
      </c>
      <c r="O19" s="241">
        <v>13</v>
      </c>
      <c r="P19" s="187">
        <f>IF(OR(O19="",O19="-",$AF19="",$AF19="-"),"-",ROUND((O19/$AF19)*1000,1))</f>
        <v>0.5</v>
      </c>
      <c r="Q19" s="241">
        <v>21</v>
      </c>
      <c r="R19" s="187">
        <f>IF(OR(Q19="",Q19="-",$AF19="",$AF19="-"),"-",ROUND((Q19/$AF19)*1000,1))</f>
        <v>0.9</v>
      </c>
      <c r="S19" s="241">
        <v>1</v>
      </c>
      <c r="T19" s="187">
        <f>IF(OR(S19="",S19="-",$AF19="",$AF19="-"),"-",ROUND((S19/$AF19)*1000,1))</f>
        <v>0</v>
      </c>
      <c r="U19" s="241">
        <v>4</v>
      </c>
      <c r="V19" s="187">
        <f>IF(OR(U19="",U19="-",$AF19="",$AF19="-"),"-",ROUND((U19/$AF19)*1000,1))</f>
        <v>0.2</v>
      </c>
      <c r="W19" s="241">
        <v>26</v>
      </c>
      <c r="X19" s="187">
        <f>IF(OR(W19="",W19="-",$AF19="",$AF19="-"),"-",ROUND((W19/$AF19)*1000,1))</f>
        <v>1.1</v>
      </c>
      <c r="Y19" s="241">
        <v>7</v>
      </c>
      <c r="Z19" s="187">
        <f>IF(OR(Y19="",Y19="-",$AF19="",$AF19="-"),"-",ROUND((Y19/$AF19)*1000,1))</f>
        <v>0.3</v>
      </c>
      <c r="AA19" s="241">
        <v>1</v>
      </c>
      <c r="AB19" s="187">
        <f>IF(OR(AA19="",AA19="-",$AF19="",$AF19="-"),"-",ROUND((AA19/$AF19)*1000,1))</f>
        <v>0</v>
      </c>
      <c r="AC19" s="241">
        <v>1</v>
      </c>
      <c r="AD19" s="187">
        <f>IF(OR(AC19="",AC19="-",$AF19="",$AF19="-"),"-",ROUND((AC19/$AF19)*1000,1))</f>
        <v>0</v>
      </c>
      <c r="AE19" s="37"/>
      <c r="AF19" s="20">
        <v>23750</v>
      </c>
      <c r="AG19" s="571"/>
    </row>
    <row r="20" spans="1:33" ht="12.75">
      <c r="A20" s="563" t="s">
        <v>78</v>
      </c>
      <c r="B20" s="21" t="s">
        <v>2</v>
      </c>
      <c r="C20" s="259">
        <v>101</v>
      </c>
      <c r="D20" s="185">
        <f>IF(OR(C20="",C20="-",$AF20="",$AF20="-"),"-",ROUND((C20/$AF20)*1000,1))</f>
        <v>16.2</v>
      </c>
      <c r="E20" s="265">
        <v>1</v>
      </c>
      <c r="F20" s="185">
        <f>IF(OR(E20="",E20="-",$AF20="",$AF20="-"),"-",ROUND((E20/$AF20)*1000,1))</f>
        <v>0.2</v>
      </c>
      <c r="G20" s="265">
        <v>29</v>
      </c>
      <c r="H20" s="185">
        <f>IF(OR(G20="",G20="-",$AF20="",$AF20="-"),"-",ROUND((G20/$AF20)*1000,1))</f>
        <v>4.7</v>
      </c>
      <c r="I20" s="265" t="s">
        <v>9</v>
      </c>
      <c r="J20" s="185" t="str">
        <f>IF(OR(I20="",I20="-",$AF20="",$AF20="-"),"-",ROUND((I20/$AF20)*1000,1))</f>
        <v>-</v>
      </c>
      <c r="K20" s="265" t="s">
        <v>9</v>
      </c>
      <c r="L20" s="185" t="str">
        <f>IF(OR(K20="",K20="-",$AF20="",$AF20="-"),"-",ROUND((K20/$AF20)*1000,1))</f>
        <v>-</v>
      </c>
      <c r="M20" s="161">
        <v>15</v>
      </c>
      <c r="N20" s="185">
        <f>IF(OR(M20="",M20="-",$AF20="",$AF20="-"),"-",ROUND((M20/$AF20)*1000,1))</f>
        <v>2.4</v>
      </c>
      <c r="O20" s="161">
        <v>5</v>
      </c>
      <c r="P20" s="185">
        <f>IF(OR(O20="",O20="-",$AF20="",$AF20="-"),"-",ROUND((O20/$AF20)*1000,1))</f>
        <v>0.8</v>
      </c>
      <c r="Q20" s="161">
        <v>10</v>
      </c>
      <c r="R20" s="185">
        <f>IF(OR(Q20="",Q20="-",$AF20="",$AF20="-"),"-",ROUND((Q20/$AF20)*1000,1))</f>
        <v>1.6</v>
      </c>
      <c r="S20" s="161">
        <v>1</v>
      </c>
      <c r="T20" s="185">
        <f>IF(OR(S20="",S20="-",$AF20="",$AF20="-"),"-",ROUND((S20/$AF20)*1000,1))</f>
        <v>0.2</v>
      </c>
      <c r="U20" s="161">
        <v>4</v>
      </c>
      <c r="V20" s="185">
        <f>IF(OR(U20="",U20="-",$AF20="",$AF20="-"),"-",ROUND((U20/$AF20)*1000,1))</f>
        <v>0.6</v>
      </c>
      <c r="W20" s="161">
        <v>10</v>
      </c>
      <c r="X20" s="185">
        <f>IF(OR(W20="",W20="-",$AF20="",$AF20="-"),"-",ROUND((W20/$AF20)*1000,1))</f>
        <v>1.6</v>
      </c>
      <c r="Y20" s="161">
        <v>3</v>
      </c>
      <c r="Z20" s="185">
        <f>IF(OR(Y20="",Y20="-",$AF20="",$AF20="-"),"-",ROUND((Y20/$AF20)*1000,1))</f>
        <v>0.5</v>
      </c>
      <c r="AA20" s="161" t="s">
        <v>9</v>
      </c>
      <c r="AB20" s="185" t="str">
        <f>IF(OR(AA20="",AA20="-",$AF20="",$AF20="-"),"-",ROUND((AA20/$AF20)*1000,1))</f>
        <v>-</v>
      </c>
      <c r="AC20" s="161" t="s">
        <v>9</v>
      </c>
      <c r="AD20" s="185" t="str">
        <f>IF(OR(AC20="",AC20="-",$AF20="",$AF20="-"),"-",ROUND((AC20/$AF20)*1000,1))</f>
        <v>-</v>
      </c>
      <c r="AE20" s="37"/>
      <c r="AF20" s="22">
        <v>6236</v>
      </c>
      <c r="AG20" s="569" t="s">
        <v>325</v>
      </c>
    </row>
    <row r="21" spans="1:33" ht="12.75">
      <c r="A21" s="564"/>
      <c r="B21" s="23" t="s">
        <v>45</v>
      </c>
      <c r="C21" s="257">
        <v>50</v>
      </c>
      <c r="D21" s="186">
        <f>IF(OR(C21="",C21="-",$AF21="",$AF21="-"),"-",ROUND((C21/$AF21)*1000,1))</f>
        <v>16.6</v>
      </c>
      <c r="E21" s="238">
        <v>1</v>
      </c>
      <c r="F21" s="186">
        <f>IF(OR(E21="",E21="-",$AF21="",$AF21="-"),"-",ROUND((E21/$AF21)*1000,1))</f>
        <v>0.3</v>
      </c>
      <c r="G21" s="237">
        <v>17</v>
      </c>
      <c r="H21" s="186">
        <f>IF(OR(G21="",G21="-",$AF21="",$AF21="-"),"-",ROUND((G21/$AF21)*1000,1))</f>
        <v>5.7</v>
      </c>
      <c r="I21" s="237" t="s">
        <v>9</v>
      </c>
      <c r="J21" s="186" t="str">
        <f>IF(OR(I21="",I21="-",$AF21="",$AF21="-"),"-",ROUND((I21/$AF21)*1000,1))</f>
        <v>-</v>
      </c>
      <c r="K21" s="237" t="s">
        <v>9</v>
      </c>
      <c r="L21" s="186" t="str">
        <f>IF(OR(K21="",K21="-",$AF21="",$AF21="-"),"-",ROUND((K21/$AF21)*1000,1))</f>
        <v>-</v>
      </c>
      <c r="M21" s="237">
        <v>9</v>
      </c>
      <c r="N21" s="186">
        <f>IF(OR(M21="",M21="-",$AF21="",$AF21="-"),"-",ROUND((M21/$AF21)*1000,1))</f>
        <v>3</v>
      </c>
      <c r="O21" s="237">
        <v>4</v>
      </c>
      <c r="P21" s="186">
        <f>IF(OR(O21="",O21="-",$AF21="",$AF21="-"),"-",ROUND((O21/$AF21)*1000,1))</f>
        <v>1.3</v>
      </c>
      <c r="Q21" s="237">
        <v>4</v>
      </c>
      <c r="R21" s="186">
        <f>IF(OR(Q21="",Q21="-",$AF21="",$AF21="-"),"-",ROUND((Q21/$AF21)*1000,1))</f>
        <v>1.3</v>
      </c>
      <c r="S21" s="237">
        <v>1</v>
      </c>
      <c r="T21" s="186">
        <f>IF(OR(S21="",S21="-",$AF21="",$AF21="-"),"-",ROUND((S21/$AF21)*1000,1))</f>
        <v>0.3</v>
      </c>
      <c r="U21" s="237">
        <v>3</v>
      </c>
      <c r="V21" s="186">
        <f>IF(OR(U21="",U21="-",$AF21="",$AF21="-"),"-",ROUND((U21/$AF21)*1000,1))</f>
        <v>1</v>
      </c>
      <c r="W21" s="237">
        <v>2</v>
      </c>
      <c r="X21" s="186">
        <f>IF(OR(W21="",W21="-",$AF21="",$AF21="-"),"-",ROUND((W21/$AF21)*1000,1))</f>
        <v>0.7</v>
      </c>
      <c r="Y21" s="237">
        <v>1</v>
      </c>
      <c r="Z21" s="186">
        <f>IF(OR(Y21="",Y21="-",$AF21="",$AF21="-"),"-",ROUND((Y21/$AF21)*1000,1))</f>
        <v>0.3</v>
      </c>
      <c r="AA21" s="237" t="s">
        <v>9</v>
      </c>
      <c r="AB21" s="186" t="str">
        <f>IF(OR(AA21="",AA21="-",$AF21="",$AF21="-"),"-",ROUND((AA21/$AF21)*1000,1))</f>
        <v>-</v>
      </c>
      <c r="AC21" s="237" t="s">
        <v>9</v>
      </c>
      <c r="AD21" s="186" t="str">
        <f>IF(OR(AC21="",AC21="-",$AF21="",$AF21="-"),"-",ROUND((AC21/$AF21)*1000,1))</f>
        <v>-</v>
      </c>
      <c r="AE21" s="37"/>
      <c r="AF21" s="19">
        <v>3006</v>
      </c>
      <c r="AG21" s="570"/>
    </row>
    <row r="22" spans="1:33" ht="12.75">
      <c r="A22" s="565"/>
      <c r="B22" s="24" t="s">
        <v>46</v>
      </c>
      <c r="C22" s="258">
        <v>51</v>
      </c>
      <c r="D22" s="187">
        <f>IF(OR(C22="",C22="-",$AF22="",$AF22="-"),"-",ROUND((C22/$AF22)*1000,1))</f>
        <v>15.8</v>
      </c>
      <c r="E22" s="263" t="s">
        <v>9</v>
      </c>
      <c r="F22" s="187" t="str">
        <f>IF(OR(E22="",E22="-",$AF22="",$AF22="-"),"-",ROUND((E22/$AF22)*1000,1))</f>
        <v>-</v>
      </c>
      <c r="G22" s="241">
        <v>12</v>
      </c>
      <c r="H22" s="187">
        <f>IF(OR(G22="",G22="-",$AF22="",$AF22="-"),"-",ROUND((G22/$AF22)*1000,1))</f>
        <v>3.7</v>
      </c>
      <c r="I22" s="241" t="s">
        <v>9</v>
      </c>
      <c r="J22" s="187" t="str">
        <f>IF(OR(I22="",I22="-",$AF22="",$AF22="-"),"-",ROUND((I22/$AF22)*1000,1))</f>
        <v>-</v>
      </c>
      <c r="K22" s="241" t="s">
        <v>9</v>
      </c>
      <c r="L22" s="187" t="str">
        <f>IF(OR(K22="",K22="-",$AF22="",$AF22="-"),"-",ROUND((K22/$AF22)*1000,1))</f>
        <v>-</v>
      </c>
      <c r="M22" s="241">
        <v>6</v>
      </c>
      <c r="N22" s="187">
        <f>IF(OR(M22="",M22="-",$AF22="",$AF22="-"),"-",ROUND((M22/$AF22)*1000,1))</f>
        <v>1.9</v>
      </c>
      <c r="O22" s="241">
        <v>1</v>
      </c>
      <c r="P22" s="187">
        <f>IF(OR(O22="",O22="-",$AF22="",$AF22="-"),"-",ROUND((O22/$AF22)*1000,1))</f>
        <v>0.3</v>
      </c>
      <c r="Q22" s="241">
        <v>6</v>
      </c>
      <c r="R22" s="187">
        <f>IF(OR(Q22="",Q22="-",$AF22="",$AF22="-"),"-",ROUND((Q22/$AF22)*1000,1))</f>
        <v>1.9</v>
      </c>
      <c r="S22" s="241" t="s">
        <v>9</v>
      </c>
      <c r="T22" s="187" t="str">
        <f>IF(OR(S22="",S22="-",$AF22="",$AF22="-"),"-",ROUND((S22/$AF22)*1000,1))</f>
        <v>-</v>
      </c>
      <c r="U22" s="241">
        <v>1</v>
      </c>
      <c r="V22" s="187">
        <f>IF(OR(U22="",U22="-",$AF22="",$AF22="-"),"-",ROUND((U22/$AF22)*1000,1))</f>
        <v>0.3</v>
      </c>
      <c r="W22" s="241">
        <v>8</v>
      </c>
      <c r="X22" s="187">
        <f>IF(OR(W22="",W22="-",$AF22="",$AF22="-"),"-",ROUND((W22/$AF22)*1000,1))</f>
        <v>2.5</v>
      </c>
      <c r="Y22" s="241">
        <v>2</v>
      </c>
      <c r="Z22" s="187">
        <f>IF(OR(Y22="",Y22="-",$AF22="",$AF22="-"),"-",ROUND((Y22/$AF22)*1000,1))</f>
        <v>0.6</v>
      </c>
      <c r="AA22" s="241" t="s">
        <v>9</v>
      </c>
      <c r="AB22" s="187" t="str">
        <f>IF(OR(AA22="",AA22="-",$AF22="",$AF22="-"),"-",ROUND((AA22/$AF22)*1000,1))</f>
        <v>-</v>
      </c>
      <c r="AC22" s="241" t="s">
        <v>9</v>
      </c>
      <c r="AD22" s="187" t="str">
        <f>IF(OR(AC22="",AC22="-",$AF22="",$AF22="-"),"-",ROUND((AC22/$AF22)*1000,1))</f>
        <v>-</v>
      </c>
      <c r="AE22" s="37"/>
      <c r="AF22" s="20">
        <v>3230</v>
      </c>
      <c r="AG22" s="571"/>
    </row>
    <row r="23" spans="1:33" ht="12.75">
      <c r="A23" s="563" t="s">
        <v>79</v>
      </c>
      <c r="B23" s="21" t="s">
        <v>2</v>
      </c>
      <c r="C23" s="259">
        <v>73</v>
      </c>
      <c r="D23" s="185">
        <f>IF(OR(C23="",C23="-",$AF23="",$AF23="-"),"-",ROUND((C23/$AF23)*1000,1))</f>
        <v>14.8</v>
      </c>
      <c r="E23" s="265" t="s">
        <v>9</v>
      </c>
      <c r="F23" s="185" t="str">
        <f>IF(OR(E23="",E23="-",$AF23="",$AF23="-"),"-",ROUND((E23/$AF23)*1000,1))</f>
        <v>-</v>
      </c>
      <c r="G23" s="265">
        <v>23</v>
      </c>
      <c r="H23" s="185">
        <f>IF(OR(G23="",G23="-",$AF23="",$AF23="-"),"-",ROUND((G23/$AF23)*1000,1))</f>
        <v>4.7</v>
      </c>
      <c r="I23" s="265">
        <v>1</v>
      </c>
      <c r="J23" s="185">
        <f>IF(OR(I23="",I23="-",$AF23="",$AF23="-"),"-",ROUND((I23/$AF23)*1000,1))</f>
        <v>0.2</v>
      </c>
      <c r="K23" s="265" t="s">
        <v>9</v>
      </c>
      <c r="L23" s="185" t="str">
        <f>IF(OR(K23="",K23="-",$AF23="",$AF23="-"),"-",ROUND((K23/$AF23)*1000,1))</f>
        <v>-</v>
      </c>
      <c r="M23" s="161">
        <v>12</v>
      </c>
      <c r="N23" s="185">
        <f>IF(OR(M23="",M23="-",$AF23="",$AF23="-"),"-",ROUND((M23/$AF23)*1000,1))</f>
        <v>2.4</v>
      </c>
      <c r="O23" s="161">
        <v>5</v>
      </c>
      <c r="P23" s="185">
        <f>IF(OR(O23="",O23="-",$AF23="",$AF23="-"),"-",ROUND((O23/$AF23)*1000,1))</f>
        <v>1</v>
      </c>
      <c r="Q23" s="161">
        <v>6</v>
      </c>
      <c r="R23" s="185">
        <f>IF(OR(Q23="",Q23="-",$AF23="",$AF23="-"),"-",ROUND((Q23/$AF23)*1000,1))</f>
        <v>1.2</v>
      </c>
      <c r="S23" s="161">
        <v>1</v>
      </c>
      <c r="T23" s="185">
        <f>IF(OR(S23="",S23="-",$AF23="",$AF23="-"),"-",ROUND((S23/$AF23)*1000,1))</f>
        <v>0.2</v>
      </c>
      <c r="U23" s="161" t="s">
        <v>9</v>
      </c>
      <c r="V23" s="185" t="str">
        <f>IF(OR(U23="",U23="-",$AF23="",$AF23="-"),"-",ROUND((U23/$AF23)*1000,1))</f>
        <v>-</v>
      </c>
      <c r="W23" s="161">
        <v>6</v>
      </c>
      <c r="X23" s="185">
        <f>IF(OR(W23="",W23="-",$AF23="",$AF23="-"),"-",ROUND((W23/$AF23)*1000,1))</f>
        <v>1.2</v>
      </c>
      <c r="Y23" s="161">
        <v>3</v>
      </c>
      <c r="Z23" s="185">
        <f>IF(OR(Y23="",Y23="-",$AF23="",$AF23="-"),"-",ROUND((Y23/$AF23)*1000,1))</f>
        <v>0.6</v>
      </c>
      <c r="AA23" s="161">
        <v>2</v>
      </c>
      <c r="AB23" s="185">
        <f>IF(OR(AA23="",AA23="-",$AF23="",$AF23="-"),"-",ROUND((AA23/$AF23)*1000,1))</f>
        <v>0.4</v>
      </c>
      <c r="AC23" s="161" t="s">
        <v>9</v>
      </c>
      <c r="AD23" s="185" t="str">
        <f>IF(OR(AC23="",AC23="-",$AF23="",$AF23="-"),"-",ROUND((AC23/$AF23)*1000,1))</f>
        <v>-</v>
      </c>
      <c r="AE23" s="37"/>
      <c r="AF23" s="22">
        <v>4917</v>
      </c>
      <c r="AG23" s="569" t="s">
        <v>325</v>
      </c>
    </row>
    <row r="24" spans="1:33" ht="12.75">
      <c r="A24" s="564"/>
      <c r="B24" s="23" t="s">
        <v>45</v>
      </c>
      <c r="C24" s="257">
        <v>36</v>
      </c>
      <c r="D24" s="186">
        <f>IF(OR(C24="",C24="-",$AF24="",$AF24="-"),"-",ROUND((C24/$AF24)*1000,1))</f>
        <v>15.1</v>
      </c>
      <c r="E24" s="238" t="s">
        <v>9</v>
      </c>
      <c r="F24" s="186" t="str">
        <f>IF(OR(E24="",E24="-",$AF24="",$AF24="-"),"-",ROUND((E24/$AF24)*1000,1))</f>
        <v>-</v>
      </c>
      <c r="G24" s="237">
        <v>10</v>
      </c>
      <c r="H24" s="186">
        <f>IF(OR(G24="",G24="-",$AF24="",$AF24="-"),"-",ROUND((G24/$AF24)*1000,1))</f>
        <v>4.2</v>
      </c>
      <c r="I24" s="237">
        <v>1</v>
      </c>
      <c r="J24" s="186">
        <f>IF(OR(I24="",I24="-",$AF24="",$AF24="-"),"-",ROUND((I24/$AF24)*1000,1))</f>
        <v>0.4</v>
      </c>
      <c r="K24" s="237" t="s">
        <v>9</v>
      </c>
      <c r="L24" s="186" t="str">
        <f>IF(OR(K24="",K24="-",$AF24="",$AF24="-"),"-",ROUND((K24/$AF24)*1000,1))</f>
        <v>-</v>
      </c>
      <c r="M24" s="237">
        <v>5</v>
      </c>
      <c r="N24" s="186">
        <f>IF(OR(M24="",M24="-",$AF24="",$AF24="-"),"-",ROUND((M24/$AF24)*1000,1))</f>
        <v>2.1</v>
      </c>
      <c r="O24" s="237">
        <v>2</v>
      </c>
      <c r="P24" s="186">
        <f>IF(OR(O24="",O24="-",$AF24="",$AF24="-"),"-",ROUND((O24/$AF24)*1000,1))</f>
        <v>0.8</v>
      </c>
      <c r="Q24" s="237">
        <v>5</v>
      </c>
      <c r="R24" s="186">
        <f>IF(OR(Q24="",Q24="-",$AF24="",$AF24="-"),"-",ROUND((Q24/$AF24)*1000,1))</f>
        <v>2.1</v>
      </c>
      <c r="S24" s="237">
        <v>1</v>
      </c>
      <c r="T24" s="186">
        <f>IF(OR(S24="",S24="-",$AF24="",$AF24="-"),"-",ROUND((S24/$AF24)*1000,1))</f>
        <v>0.4</v>
      </c>
      <c r="U24" s="237" t="s">
        <v>9</v>
      </c>
      <c r="V24" s="186" t="str">
        <f>IF(OR(U24="",U24="-",$AF24="",$AF24="-"),"-",ROUND((U24/$AF24)*1000,1))</f>
        <v>-</v>
      </c>
      <c r="W24" s="237">
        <v>2</v>
      </c>
      <c r="X24" s="186">
        <f>IF(OR(W24="",W24="-",$AF24="",$AF24="-"),"-",ROUND((W24/$AF24)*1000,1))</f>
        <v>0.8</v>
      </c>
      <c r="Y24" s="237">
        <v>2</v>
      </c>
      <c r="Z24" s="186">
        <f>IF(OR(Y24="",Y24="-",$AF24="",$AF24="-"),"-",ROUND((Y24/$AF24)*1000,1))</f>
        <v>0.8</v>
      </c>
      <c r="AA24" s="237" t="s">
        <v>9</v>
      </c>
      <c r="AB24" s="186" t="str">
        <f>IF(OR(AA24="",AA24="-",$AF24="",$AF24="-"),"-",ROUND((AA24/$AF24)*1000,1))</f>
        <v>-</v>
      </c>
      <c r="AC24" s="237" t="s">
        <v>9</v>
      </c>
      <c r="AD24" s="186" t="str">
        <f>IF(OR(AC24="",AC24="-",$AF24="",$AF24="-"),"-",ROUND((AC24/$AF24)*1000,1))</f>
        <v>-</v>
      </c>
      <c r="AE24" s="37"/>
      <c r="AF24" s="19">
        <v>2392</v>
      </c>
      <c r="AG24" s="570"/>
    </row>
    <row r="25" spans="1:33" ht="12.75">
      <c r="A25" s="565"/>
      <c r="B25" s="24" t="s">
        <v>46</v>
      </c>
      <c r="C25" s="258">
        <v>37</v>
      </c>
      <c r="D25" s="187">
        <f>IF(OR(C25="",C25="-",$AF25="",$AF25="-"),"-",ROUND((C25/$AF25)*1000,1))</f>
        <v>14.7</v>
      </c>
      <c r="E25" s="263" t="s">
        <v>9</v>
      </c>
      <c r="F25" s="187" t="str">
        <f>IF(OR(E25="",E25="-",$AF25="",$AF25="-"),"-",ROUND((E25/$AF25)*1000,1))</f>
        <v>-</v>
      </c>
      <c r="G25" s="241">
        <v>13</v>
      </c>
      <c r="H25" s="187">
        <f>IF(OR(G25="",G25="-",$AF25="",$AF25="-"),"-",ROUND((G25/$AF25)*1000,1))</f>
        <v>5.1</v>
      </c>
      <c r="I25" s="241" t="s">
        <v>9</v>
      </c>
      <c r="J25" s="187" t="str">
        <f>IF(OR(I25="",I25="-",$AF25="",$AF25="-"),"-",ROUND((I25/$AF25)*1000,1))</f>
        <v>-</v>
      </c>
      <c r="K25" s="241" t="s">
        <v>9</v>
      </c>
      <c r="L25" s="187" t="str">
        <f>IF(OR(K25="",K25="-",$AF25="",$AF25="-"),"-",ROUND((K25/$AF25)*1000,1))</f>
        <v>-</v>
      </c>
      <c r="M25" s="241">
        <v>7</v>
      </c>
      <c r="N25" s="187">
        <f>IF(OR(M25="",M25="-",$AF25="",$AF25="-"),"-",ROUND((M25/$AF25)*1000,1))</f>
        <v>2.8</v>
      </c>
      <c r="O25" s="241">
        <v>3</v>
      </c>
      <c r="P25" s="187">
        <f>IF(OR(O25="",O25="-",$AF25="",$AF25="-"),"-",ROUND((O25/$AF25)*1000,1))</f>
        <v>1.2</v>
      </c>
      <c r="Q25" s="241">
        <v>1</v>
      </c>
      <c r="R25" s="187">
        <f>IF(OR(Q25="",Q25="-",$AF25="",$AF25="-"),"-",ROUND((Q25/$AF25)*1000,1))</f>
        <v>0.4</v>
      </c>
      <c r="S25" s="241" t="s">
        <v>9</v>
      </c>
      <c r="T25" s="187" t="str">
        <f>IF(OR(S25="",S25="-",$AF25="",$AF25="-"),"-",ROUND((S25/$AF25)*1000,1))</f>
        <v>-</v>
      </c>
      <c r="U25" s="241" t="s">
        <v>9</v>
      </c>
      <c r="V25" s="187" t="str">
        <f>IF(OR(U25="",U25="-",$AF25="",$AF25="-"),"-",ROUND((U25/$AF25)*1000,1))</f>
        <v>-</v>
      </c>
      <c r="W25" s="241">
        <v>4</v>
      </c>
      <c r="X25" s="187">
        <f>IF(OR(W25="",W25="-",$AF25="",$AF25="-"),"-",ROUND((W25/$AF25)*1000,1))</f>
        <v>1.6</v>
      </c>
      <c r="Y25" s="241">
        <v>1</v>
      </c>
      <c r="Z25" s="187">
        <f>IF(OR(Y25="",Y25="-",$AF25="",$AF25="-"),"-",ROUND((Y25/$AF25)*1000,1))</f>
        <v>0.4</v>
      </c>
      <c r="AA25" s="241">
        <v>2</v>
      </c>
      <c r="AB25" s="187">
        <f>IF(OR(AA25="",AA25="-",$AF25="",$AF25="-"),"-",ROUND((AA25/$AF25)*1000,1))</f>
        <v>0.8</v>
      </c>
      <c r="AC25" s="241" t="s">
        <v>9</v>
      </c>
      <c r="AD25" s="187" t="str">
        <f>IF(OR(AC25="",AC25="-",$AF25="",$AF25="-"),"-",ROUND((AC25/$AF25)*1000,1))</f>
        <v>-</v>
      </c>
      <c r="AE25" s="37"/>
      <c r="AF25" s="20">
        <v>2525</v>
      </c>
      <c r="AG25" s="571"/>
    </row>
    <row r="26" spans="1:33" ht="12.75">
      <c r="A26" s="563" t="s">
        <v>80</v>
      </c>
      <c r="B26" s="21" t="s">
        <v>2</v>
      </c>
      <c r="C26" s="259">
        <v>65</v>
      </c>
      <c r="D26" s="185">
        <f>IF(OR(C26="",C26="-",$AF26="",$AF26="-"),"-",ROUND((C26/$AF26)*1000,1))</f>
        <v>11.7</v>
      </c>
      <c r="E26" s="265" t="s">
        <v>9</v>
      </c>
      <c r="F26" s="185" t="str">
        <f>IF(OR(E26="",E26="-",$AF26="",$AF26="-"),"-",ROUND((E26/$AF26)*1000,1))</f>
        <v>-</v>
      </c>
      <c r="G26" s="265">
        <v>20</v>
      </c>
      <c r="H26" s="185">
        <f>IF(OR(G26="",G26="-",$AF26="",$AF26="-"),"-",ROUND((G26/$AF26)*1000,1))</f>
        <v>3.6</v>
      </c>
      <c r="I26" s="265" t="s">
        <v>9</v>
      </c>
      <c r="J26" s="185" t="str">
        <f>IF(OR(I26="",I26="-",$AF26="",$AF26="-"),"-",ROUND((I26/$AF26)*1000,1))</f>
        <v>-</v>
      </c>
      <c r="K26" s="265" t="s">
        <v>9</v>
      </c>
      <c r="L26" s="185" t="str">
        <f>IF(OR(K26="",K26="-",$AF26="",$AF26="-"),"-",ROUND((K26/$AF26)*1000,1))</f>
        <v>-</v>
      </c>
      <c r="M26" s="161">
        <v>6</v>
      </c>
      <c r="N26" s="185">
        <f>IF(OR(M26="",M26="-",$AF26="",$AF26="-"),"-",ROUND((M26/$AF26)*1000,1))</f>
        <v>1.1</v>
      </c>
      <c r="O26" s="161">
        <v>6</v>
      </c>
      <c r="P26" s="185">
        <f>IF(OR(O26="",O26="-",$AF26="",$AF26="-"),"-",ROUND((O26/$AF26)*1000,1))</f>
        <v>1.1</v>
      </c>
      <c r="Q26" s="161">
        <v>1</v>
      </c>
      <c r="R26" s="185">
        <f>IF(OR(Q26="",Q26="-",$AF26="",$AF26="-"),"-",ROUND((Q26/$AF26)*1000,1))</f>
        <v>0.2</v>
      </c>
      <c r="S26" s="161" t="s">
        <v>9</v>
      </c>
      <c r="T26" s="185" t="str">
        <f>IF(OR(S26="",S26="-",$AF26="",$AF26="-"),"-",ROUND((S26/$AF26)*1000,1))</f>
        <v>-</v>
      </c>
      <c r="U26" s="161">
        <v>2</v>
      </c>
      <c r="V26" s="185">
        <f>IF(OR(U26="",U26="-",$AF26="",$AF26="-"),"-",ROUND((U26/$AF26)*1000,1))</f>
        <v>0.4</v>
      </c>
      <c r="W26" s="161">
        <v>9</v>
      </c>
      <c r="X26" s="185">
        <f>IF(OR(W26="",W26="-",$AF26="",$AF26="-"),"-",ROUND((W26/$AF26)*1000,1))</f>
        <v>1.6</v>
      </c>
      <c r="Y26" s="161">
        <v>3</v>
      </c>
      <c r="Z26" s="185">
        <f>IF(OR(Y26="",Y26="-",$AF26="",$AF26="-"),"-",ROUND((Y26/$AF26)*1000,1))</f>
        <v>0.5</v>
      </c>
      <c r="AA26" s="161" t="s">
        <v>9</v>
      </c>
      <c r="AB26" s="185" t="str">
        <f>IF(OR(AA26="",AA26="-",$AF26="",$AF26="-"),"-",ROUND((AA26/$AF26)*1000,1))</f>
        <v>-</v>
      </c>
      <c r="AC26" s="161" t="s">
        <v>9</v>
      </c>
      <c r="AD26" s="185" t="str">
        <f>IF(OR(AC26="",AC26="-",$AF26="",$AF26="-"),"-",ROUND((AC26/$AF26)*1000,1))</f>
        <v>-</v>
      </c>
      <c r="AE26" s="37"/>
      <c r="AF26" s="22">
        <v>5559</v>
      </c>
      <c r="AG26" s="569" t="s">
        <v>325</v>
      </c>
    </row>
    <row r="27" spans="1:33" ht="12.75">
      <c r="A27" s="564"/>
      <c r="B27" s="23" t="s">
        <v>45</v>
      </c>
      <c r="C27" s="257">
        <v>34</v>
      </c>
      <c r="D27" s="186">
        <f>IF(OR(C27="",C27="-",$AF27="",$AF27="-"),"-",ROUND((C27/$AF27)*1000,1))</f>
        <v>12.4</v>
      </c>
      <c r="E27" s="238" t="s">
        <v>9</v>
      </c>
      <c r="F27" s="186" t="str">
        <f>IF(OR(E27="",E27="-",$AF27="",$AF27="-"),"-",ROUND((E27/$AF27)*1000,1))</f>
        <v>-</v>
      </c>
      <c r="G27" s="237">
        <v>12</v>
      </c>
      <c r="H27" s="186">
        <f>IF(OR(G27="",G27="-",$AF27="",$AF27="-"),"-",ROUND((G27/$AF27)*1000,1))</f>
        <v>4.4</v>
      </c>
      <c r="I27" s="237" t="s">
        <v>9</v>
      </c>
      <c r="J27" s="186" t="str">
        <f>IF(OR(I27="",I27="-",$AF27="",$AF27="-"),"-",ROUND((I27/$AF27)*1000,1))</f>
        <v>-</v>
      </c>
      <c r="K27" s="237" t="s">
        <v>9</v>
      </c>
      <c r="L27" s="186" t="str">
        <f>IF(OR(K27="",K27="-",$AF27="",$AF27="-"),"-",ROUND((K27/$AF27)*1000,1))</f>
        <v>-</v>
      </c>
      <c r="M27" s="237">
        <v>4</v>
      </c>
      <c r="N27" s="186">
        <f>IF(OR(M27="",M27="-",$AF27="",$AF27="-"),"-",ROUND((M27/$AF27)*1000,1))</f>
        <v>1.5</v>
      </c>
      <c r="O27" s="237">
        <v>1</v>
      </c>
      <c r="P27" s="186">
        <f>IF(OR(O27="",O27="-",$AF27="",$AF27="-"),"-",ROUND((O27/$AF27)*1000,1))</f>
        <v>0.4</v>
      </c>
      <c r="Q27" s="237">
        <v>1</v>
      </c>
      <c r="R27" s="186">
        <f>IF(OR(Q27="",Q27="-",$AF27="",$AF27="-"),"-",ROUND((Q27/$AF27)*1000,1))</f>
        <v>0.4</v>
      </c>
      <c r="S27" s="237" t="s">
        <v>9</v>
      </c>
      <c r="T27" s="186" t="str">
        <f>IF(OR(S27="",S27="-",$AF27="",$AF27="-"),"-",ROUND((S27/$AF27)*1000,1))</f>
        <v>-</v>
      </c>
      <c r="U27" s="237">
        <v>2</v>
      </c>
      <c r="V27" s="186">
        <f>IF(OR(U27="",U27="-",$AF27="",$AF27="-"),"-",ROUND((U27/$AF27)*1000,1))</f>
        <v>0.7</v>
      </c>
      <c r="W27" s="237">
        <v>3</v>
      </c>
      <c r="X27" s="186">
        <f>IF(OR(W27="",W27="-",$AF27="",$AF27="-"),"-",ROUND((W27/$AF27)*1000,1))</f>
        <v>1.1</v>
      </c>
      <c r="Y27" s="237">
        <v>1</v>
      </c>
      <c r="Z27" s="186">
        <f>IF(OR(Y27="",Y27="-",$AF27="",$AF27="-"),"-",ROUND((Y27/$AF27)*1000,1))</f>
        <v>0.4</v>
      </c>
      <c r="AA27" s="237" t="s">
        <v>9</v>
      </c>
      <c r="AB27" s="186" t="str">
        <f>IF(OR(AA27="",AA27="-",$AF27="",$AF27="-"),"-",ROUND((AA27/$AF27)*1000,1))</f>
        <v>-</v>
      </c>
      <c r="AC27" s="237" t="s">
        <v>9</v>
      </c>
      <c r="AD27" s="186" t="str">
        <f>IF(OR(AC27="",AC27="-",$AF27="",$AF27="-"),"-",ROUND((AC27/$AF27)*1000,1))</f>
        <v>-</v>
      </c>
      <c r="AE27" s="37"/>
      <c r="AF27" s="19">
        <v>2735</v>
      </c>
      <c r="AG27" s="570"/>
    </row>
    <row r="28" spans="1:33" ht="12.75">
      <c r="A28" s="565"/>
      <c r="B28" s="24" t="s">
        <v>46</v>
      </c>
      <c r="C28" s="258">
        <v>31</v>
      </c>
      <c r="D28" s="187">
        <f>IF(OR(C28="",C28="-",$AF28="",$AF28="-"),"-",ROUND((C28/$AF28)*1000,1))</f>
        <v>11</v>
      </c>
      <c r="E28" s="263" t="s">
        <v>9</v>
      </c>
      <c r="F28" s="187" t="str">
        <f>IF(OR(E28="",E28="-",$AF28="",$AF28="-"),"-",ROUND((E28/$AF28)*1000,1))</f>
        <v>-</v>
      </c>
      <c r="G28" s="241">
        <v>8</v>
      </c>
      <c r="H28" s="187">
        <f>IF(OR(G28="",G28="-",$AF28="",$AF28="-"),"-",ROUND((G28/$AF28)*1000,1))</f>
        <v>2.8</v>
      </c>
      <c r="I28" s="241" t="s">
        <v>9</v>
      </c>
      <c r="J28" s="187" t="str">
        <f>IF(OR(I28="",I28="-",$AF28="",$AF28="-"),"-",ROUND((I28/$AF28)*1000,1))</f>
        <v>-</v>
      </c>
      <c r="K28" s="241" t="s">
        <v>9</v>
      </c>
      <c r="L28" s="187" t="str">
        <f>IF(OR(K28="",K28="-",$AF28="",$AF28="-"),"-",ROUND((K28/$AF28)*1000,1))</f>
        <v>-</v>
      </c>
      <c r="M28" s="241">
        <v>2</v>
      </c>
      <c r="N28" s="187">
        <f>IF(OR(M28="",M28="-",$AF28="",$AF28="-"),"-",ROUND((M28/$AF28)*1000,1))</f>
        <v>0.7</v>
      </c>
      <c r="O28" s="241">
        <v>5</v>
      </c>
      <c r="P28" s="187">
        <f>IF(OR(O28="",O28="-",$AF28="",$AF28="-"),"-",ROUND((O28/$AF28)*1000,1))</f>
        <v>1.8</v>
      </c>
      <c r="Q28" s="241" t="s">
        <v>9</v>
      </c>
      <c r="R28" s="187" t="str">
        <f>IF(OR(Q28="",Q28="-",$AF28="",$AF28="-"),"-",ROUND((Q28/$AF28)*1000,1))</f>
        <v>-</v>
      </c>
      <c r="S28" s="241" t="s">
        <v>9</v>
      </c>
      <c r="T28" s="187" t="str">
        <f>IF(OR(S28="",S28="-",$AF28="",$AF28="-"),"-",ROUND((S28/$AF28)*1000,1))</f>
        <v>-</v>
      </c>
      <c r="U28" s="241" t="s">
        <v>9</v>
      </c>
      <c r="V28" s="187" t="str">
        <f>IF(OR(U28="",U28="-",$AF28="",$AF28="-"),"-",ROUND((U28/$AF28)*1000,1))</f>
        <v>-</v>
      </c>
      <c r="W28" s="241">
        <v>6</v>
      </c>
      <c r="X28" s="187">
        <f>IF(OR(W28="",W28="-",$AF28="",$AF28="-"),"-",ROUND((W28/$AF28)*1000,1))</f>
        <v>2.1</v>
      </c>
      <c r="Y28" s="241">
        <v>2</v>
      </c>
      <c r="Z28" s="187">
        <f>IF(OR(Y28="",Y28="-",$AF28="",$AF28="-"),"-",ROUND((Y28/$AF28)*1000,1))</f>
        <v>0.7</v>
      </c>
      <c r="AA28" s="241" t="s">
        <v>9</v>
      </c>
      <c r="AB28" s="187" t="str">
        <f>IF(OR(AA28="",AA28="-",$AF28="",$AF28="-"),"-",ROUND((AA28/$AF28)*1000,1))</f>
        <v>-</v>
      </c>
      <c r="AC28" s="241" t="s">
        <v>9</v>
      </c>
      <c r="AD28" s="187" t="str">
        <f>IF(OR(AC28="",AC28="-",$AF28="",$AF28="-"),"-",ROUND((AC28/$AF28)*1000,1))</f>
        <v>-</v>
      </c>
      <c r="AE28" s="37"/>
      <c r="AF28" s="20">
        <v>2824</v>
      </c>
      <c r="AG28" s="571"/>
    </row>
    <row r="29" spans="1:33" ht="12.75">
      <c r="A29" s="563" t="s">
        <v>81</v>
      </c>
      <c r="B29" s="21" t="s">
        <v>2</v>
      </c>
      <c r="C29" s="259">
        <v>119</v>
      </c>
      <c r="D29" s="185">
        <f>IF(OR(C29="",C29="-",$AF29="",$AF29="-"),"-",ROUND((C29/$AF29)*1000,1))</f>
        <v>18.9</v>
      </c>
      <c r="E29" s="265" t="s">
        <v>9</v>
      </c>
      <c r="F29" s="185" t="str">
        <f>IF(OR(E29="",E29="-",$AF29="",$AF29="-"),"-",ROUND((E29/$AF29)*1000,1))</f>
        <v>-</v>
      </c>
      <c r="G29" s="265">
        <v>34</v>
      </c>
      <c r="H29" s="185">
        <f>IF(OR(G29="",G29="-",$AF29="",$AF29="-"),"-",ROUND((G29/$AF29)*1000,1))</f>
        <v>5.4</v>
      </c>
      <c r="I29" s="265">
        <v>1</v>
      </c>
      <c r="J29" s="185">
        <f>IF(OR(I29="",I29="-",$AF29="",$AF29="-"),"-",ROUND((I29/$AF29)*1000,1))</f>
        <v>0.2</v>
      </c>
      <c r="K29" s="265" t="s">
        <v>9</v>
      </c>
      <c r="L29" s="185" t="str">
        <f>IF(OR(K29="",K29="-",$AF29="",$AF29="-"),"-",ROUND((K29/$AF29)*1000,1))</f>
        <v>-</v>
      </c>
      <c r="M29" s="161">
        <v>16</v>
      </c>
      <c r="N29" s="185">
        <f>IF(OR(M29="",M29="-",$AF29="",$AF29="-"),"-",ROUND((M29/$AF29)*1000,1))</f>
        <v>2.5</v>
      </c>
      <c r="O29" s="161">
        <v>8</v>
      </c>
      <c r="P29" s="185">
        <f>IF(OR(O29="",O29="-",$AF29="",$AF29="-"),"-",ROUND((O29/$AF29)*1000,1))</f>
        <v>1.3</v>
      </c>
      <c r="Q29" s="161">
        <v>6</v>
      </c>
      <c r="R29" s="185">
        <f>IF(OR(Q29="",Q29="-",$AF29="",$AF29="-"),"-",ROUND((Q29/$AF29)*1000,1))</f>
        <v>1</v>
      </c>
      <c r="S29" s="161">
        <v>1</v>
      </c>
      <c r="T29" s="185">
        <f>IF(OR(S29="",S29="-",$AF29="",$AF29="-"),"-",ROUND((S29/$AF29)*1000,1))</f>
        <v>0.2</v>
      </c>
      <c r="U29" s="161">
        <v>4</v>
      </c>
      <c r="V29" s="185">
        <f>IF(OR(U29="",U29="-",$AF29="",$AF29="-"),"-",ROUND((U29/$AF29)*1000,1))</f>
        <v>0.6</v>
      </c>
      <c r="W29" s="161">
        <v>13</v>
      </c>
      <c r="X29" s="185">
        <f>IF(OR(W29="",W29="-",$AF29="",$AF29="-"),"-",ROUND((W29/$AF29)*1000,1))</f>
        <v>2.1</v>
      </c>
      <c r="Y29" s="161">
        <v>7</v>
      </c>
      <c r="Z29" s="185">
        <f>IF(OR(Y29="",Y29="-",$AF29="",$AF29="-"),"-",ROUND((Y29/$AF29)*1000,1))</f>
        <v>1.1</v>
      </c>
      <c r="AA29" s="161">
        <v>1</v>
      </c>
      <c r="AB29" s="185">
        <f>IF(OR(AA29="",AA29="-",$AF29="",$AF29="-"),"-",ROUND((AA29/$AF29)*1000,1))</f>
        <v>0.2</v>
      </c>
      <c r="AC29" s="161">
        <v>1</v>
      </c>
      <c r="AD29" s="185">
        <f>IF(OR(AC29="",AC29="-",$AF29="",$AF29="-"),"-",ROUND((AC29/$AF29)*1000,1))</f>
        <v>0.2</v>
      </c>
      <c r="AE29" s="37"/>
      <c r="AF29" s="22">
        <v>6309</v>
      </c>
      <c r="AG29" s="569" t="s">
        <v>325</v>
      </c>
    </row>
    <row r="30" spans="1:33" ht="12.75">
      <c r="A30" s="564"/>
      <c r="B30" s="23" t="s">
        <v>45</v>
      </c>
      <c r="C30" s="257">
        <v>71</v>
      </c>
      <c r="D30" s="186">
        <f>IF(OR(C30="",C30="-",$AF30="",$AF30="-"),"-",ROUND((C30/$AF30)*1000,1))</f>
        <v>22.9</v>
      </c>
      <c r="E30" s="238" t="s">
        <v>9</v>
      </c>
      <c r="F30" s="186" t="str">
        <f>IF(OR(E30="",E30="-",$AF30="",$AF30="-"),"-",ROUND((E30/$AF30)*1000,1))</f>
        <v>-</v>
      </c>
      <c r="G30" s="237">
        <v>23</v>
      </c>
      <c r="H30" s="186">
        <f>IF(OR(G30="",G30="-",$AF30="",$AF30="-"),"-",ROUND((G30/$AF30)*1000,1))</f>
        <v>7.4</v>
      </c>
      <c r="I30" s="237">
        <v>1</v>
      </c>
      <c r="J30" s="186">
        <f>IF(OR(I30="",I30="-",$AF30="",$AF30="-"),"-",ROUND((I30/$AF30)*1000,1))</f>
        <v>0.3</v>
      </c>
      <c r="K30" s="237" t="s">
        <v>9</v>
      </c>
      <c r="L30" s="186" t="str">
        <f>IF(OR(K30="",K30="-",$AF30="",$AF30="-"),"-",ROUND((K30/$AF30)*1000,1))</f>
        <v>-</v>
      </c>
      <c r="M30" s="237">
        <v>11</v>
      </c>
      <c r="N30" s="186">
        <f>IF(OR(M30="",M30="-",$AF30="",$AF30="-"),"-",ROUND((M30/$AF30)*1000,1))</f>
        <v>3.5</v>
      </c>
      <c r="O30" s="237">
        <v>2</v>
      </c>
      <c r="P30" s="186">
        <f>IF(OR(O30="",O30="-",$AF30="",$AF30="-"),"-",ROUND((O30/$AF30)*1000,1))</f>
        <v>0.6</v>
      </c>
      <c r="Q30" s="237">
        <v>4</v>
      </c>
      <c r="R30" s="186">
        <f>IF(OR(Q30="",Q30="-",$AF30="",$AF30="-"),"-",ROUND((Q30/$AF30)*1000,1))</f>
        <v>1.3</v>
      </c>
      <c r="S30" s="237">
        <v>1</v>
      </c>
      <c r="T30" s="186">
        <f>IF(OR(S30="",S30="-",$AF30="",$AF30="-"),"-",ROUND((S30/$AF30)*1000,1))</f>
        <v>0.3</v>
      </c>
      <c r="U30" s="237">
        <v>2</v>
      </c>
      <c r="V30" s="186">
        <f>IF(OR(U30="",U30="-",$AF30="",$AF30="-"),"-",ROUND((U30/$AF30)*1000,1))</f>
        <v>0.6</v>
      </c>
      <c r="W30" s="237">
        <v>4</v>
      </c>
      <c r="X30" s="186">
        <f>IF(OR(W30="",W30="-",$AF30="",$AF30="-"),"-",ROUND((W30/$AF30)*1000,1))</f>
        <v>1.3</v>
      </c>
      <c r="Y30" s="237">
        <v>5</v>
      </c>
      <c r="Z30" s="186">
        <f>IF(OR(Y30="",Y30="-",$AF30="",$AF30="-"),"-",ROUND((Y30/$AF30)*1000,1))</f>
        <v>1.6</v>
      </c>
      <c r="AA30" s="237" t="s">
        <v>9</v>
      </c>
      <c r="AB30" s="186" t="str">
        <f>IF(OR(AA30="",AA30="-",$AF30="",$AF30="-"),"-",ROUND((AA30/$AF30)*1000,1))</f>
        <v>-</v>
      </c>
      <c r="AC30" s="237">
        <v>1</v>
      </c>
      <c r="AD30" s="186">
        <f>IF(OR(AC30="",AC30="-",$AF30="",$AF30="-"),"-",ROUND((AC30/$AF30)*1000,1))</f>
        <v>0.3</v>
      </c>
      <c r="AE30" s="37"/>
      <c r="AF30" s="19">
        <v>3099</v>
      </c>
      <c r="AG30" s="570"/>
    </row>
    <row r="31" spans="1:33" ht="12.75">
      <c r="A31" s="565"/>
      <c r="B31" s="24" t="s">
        <v>46</v>
      </c>
      <c r="C31" s="258">
        <v>48</v>
      </c>
      <c r="D31" s="187">
        <f>IF(OR(C31="",C31="-",$AF31="",$AF31="-"),"-",ROUND((C31/$AF31)*1000,1))</f>
        <v>15</v>
      </c>
      <c r="E31" s="263" t="s">
        <v>9</v>
      </c>
      <c r="F31" s="187" t="str">
        <f>IF(OR(E31="",E31="-",$AF31="",$AF31="-"),"-",ROUND((E31/$AF31)*1000,1))</f>
        <v>-</v>
      </c>
      <c r="G31" s="241">
        <v>11</v>
      </c>
      <c r="H31" s="187">
        <f>IF(OR(G31="",G31="-",$AF31="",$AF31="-"),"-",ROUND((G31/$AF31)*1000,1))</f>
        <v>3.4</v>
      </c>
      <c r="I31" s="241" t="s">
        <v>9</v>
      </c>
      <c r="J31" s="187" t="str">
        <f>IF(OR(I31="",I31="-",$AF31="",$AF31="-"),"-",ROUND((I31/$AF31)*1000,1))</f>
        <v>-</v>
      </c>
      <c r="K31" s="241" t="s">
        <v>9</v>
      </c>
      <c r="L31" s="187" t="str">
        <f>IF(OR(K31="",K31="-",$AF31="",$AF31="-"),"-",ROUND((K31/$AF31)*1000,1))</f>
        <v>-</v>
      </c>
      <c r="M31" s="241">
        <v>5</v>
      </c>
      <c r="N31" s="187">
        <f>IF(OR(M31="",M31="-",$AF31="",$AF31="-"),"-",ROUND((M31/$AF31)*1000,1))</f>
        <v>1.6</v>
      </c>
      <c r="O31" s="241">
        <v>6</v>
      </c>
      <c r="P31" s="187">
        <f>IF(OR(O31="",O31="-",$AF31="",$AF31="-"),"-",ROUND((O31/$AF31)*1000,1))</f>
        <v>1.9</v>
      </c>
      <c r="Q31" s="241">
        <v>2</v>
      </c>
      <c r="R31" s="187">
        <f>IF(OR(Q31="",Q31="-",$AF31="",$AF31="-"),"-",ROUND((Q31/$AF31)*1000,1))</f>
        <v>0.6</v>
      </c>
      <c r="S31" s="241" t="s">
        <v>9</v>
      </c>
      <c r="T31" s="187" t="str">
        <f>IF(OR(S31="",S31="-",$AF31="",$AF31="-"),"-",ROUND((S31/$AF31)*1000,1))</f>
        <v>-</v>
      </c>
      <c r="U31" s="241">
        <v>2</v>
      </c>
      <c r="V31" s="187">
        <f>IF(OR(U31="",U31="-",$AF31="",$AF31="-"),"-",ROUND((U31/$AF31)*1000,1))</f>
        <v>0.6</v>
      </c>
      <c r="W31" s="241">
        <v>9</v>
      </c>
      <c r="X31" s="187">
        <f>IF(OR(W31="",W31="-",$AF31="",$AF31="-"),"-",ROUND((W31/$AF31)*1000,1))</f>
        <v>2.8</v>
      </c>
      <c r="Y31" s="241">
        <v>2</v>
      </c>
      <c r="Z31" s="187">
        <f>IF(OR(Y31="",Y31="-",$AF31="",$AF31="-"),"-",ROUND((Y31/$AF31)*1000,1))</f>
        <v>0.6</v>
      </c>
      <c r="AA31" s="241">
        <v>1</v>
      </c>
      <c r="AB31" s="187">
        <f>IF(OR(AA31="",AA31="-",$AF31="",$AF31="-"),"-",ROUND((AA31/$AF31)*1000,1))</f>
        <v>0.3</v>
      </c>
      <c r="AC31" s="241" t="s">
        <v>9</v>
      </c>
      <c r="AD31" s="187" t="str">
        <f>IF(OR(AC31="",AC31="-",$AF31="",$AF31="-"),"-",ROUND((AC31/$AF31)*1000,1))</f>
        <v>-</v>
      </c>
      <c r="AE31" s="37"/>
      <c r="AF31" s="20">
        <v>3210</v>
      </c>
      <c r="AG31" s="571"/>
    </row>
    <row r="32" spans="1:33" ht="12.75">
      <c r="A32" s="563" t="s">
        <v>82</v>
      </c>
      <c r="B32" s="21" t="s">
        <v>2</v>
      </c>
      <c r="C32" s="259">
        <v>115</v>
      </c>
      <c r="D32" s="185">
        <f>IF(OR(C32="",C32="-",$AF32="",$AF32="-"),"-",ROUND((C32/$AF32)*1000,1))</f>
        <v>11.8</v>
      </c>
      <c r="E32" s="265" t="s">
        <v>9</v>
      </c>
      <c r="F32" s="185" t="str">
        <f>IF(OR(E32="",E32="-",$AF32="",$AF32="-"),"-",ROUND((E32/$AF32)*1000,1))</f>
        <v>-</v>
      </c>
      <c r="G32" s="265">
        <v>30</v>
      </c>
      <c r="H32" s="185">
        <f>IF(OR(G32="",G32="-",$AF32="",$AF32="-"),"-",ROUND((G32/$AF32)*1000,1))</f>
        <v>3.1</v>
      </c>
      <c r="I32" s="265">
        <v>2</v>
      </c>
      <c r="J32" s="185">
        <f>IF(OR(I32="",I32="-",$AF32="",$AF32="-"),"-",ROUND((I32/$AF32)*1000,1))</f>
        <v>0.2</v>
      </c>
      <c r="K32" s="265" t="s">
        <v>9</v>
      </c>
      <c r="L32" s="185" t="str">
        <f>IF(OR(K32="",K32="-",$AF32="",$AF32="-"),"-",ROUND((K32/$AF32)*1000,1))</f>
        <v>-</v>
      </c>
      <c r="M32" s="161">
        <v>17</v>
      </c>
      <c r="N32" s="185">
        <f>IF(OR(M32="",M32="-",$AF32="",$AF32="-"),"-",ROUND((M32/$AF32)*1000,1))</f>
        <v>1.7</v>
      </c>
      <c r="O32" s="161">
        <v>10</v>
      </c>
      <c r="P32" s="185">
        <f>IF(OR(O32="",O32="-",$AF32="",$AF32="-"),"-",ROUND((O32/$AF32)*1000,1))</f>
        <v>1</v>
      </c>
      <c r="Q32" s="161">
        <v>10</v>
      </c>
      <c r="R32" s="185">
        <f>IF(OR(Q32="",Q32="-",$AF32="",$AF32="-"),"-",ROUND((Q32/$AF32)*1000,1))</f>
        <v>1</v>
      </c>
      <c r="S32" s="161">
        <v>1</v>
      </c>
      <c r="T32" s="185">
        <f>IF(OR(S32="",S32="-",$AF32="",$AF32="-"),"-",ROUND((S32/$AF32)*1000,1))</f>
        <v>0.1</v>
      </c>
      <c r="U32" s="161">
        <v>3</v>
      </c>
      <c r="V32" s="185">
        <f>IF(OR(U32="",U32="-",$AF32="",$AF32="-"),"-",ROUND((U32/$AF32)*1000,1))</f>
        <v>0.3</v>
      </c>
      <c r="W32" s="161">
        <v>10</v>
      </c>
      <c r="X32" s="185">
        <f>IF(OR(W32="",W32="-",$AF32="",$AF32="-"),"-",ROUND((W32/$AF32)*1000,1))</f>
        <v>1</v>
      </c>
      <c r="Y32" s="161">
        <v>4</v>
      </c>
      <c r="Z32" s="185">
        <f>IF(OR(Y32="",Y32="-",$AF32="",$AF32="-"),"-",ROUND((Y32/$AF32)*1000,1))</f>
        <v>0.4</v>
      </c>
      <c r="AA32" s="161" t="s">
        <v>9</v>
      </c>
      <c r="AB32" s="185" t="str">
        <f>IF(OR(AA32="",AA32="-",$AF32="",$AF32="-"),"-",ROUND((AA32/$AF32)*1000,1))</f>
        <v>-</v>
      </c>
      <c r="AC32" s="161">
        <v>1</v>
      </c>
      <c r="AD32" s="185">
        <f>IF(OR(AC32="",AC32="-",$AF32="",$AF32="-"),"-",ROUND((AC32/$AF32)*1000,1))</f>
        <v>0.1</v>
      </c>
      <c r="AE32" s="37"/>
      <c r="AF32" s="22">
        <v>9741</v>
      </c>
      <c r="AG32" s="569" t="s">
        <v>325</v>
      </c>
    </row>
    <row r="33" spans="1:33" ht="12.75">
      <c r="A33" s="564"/>
      <c r="B33" s="23" t="s">
        <v>45</v>
      </c>
      <c r="C33" s="257">
        <v>66</v>
      </c>
      <c r="D33" s="186">
        <f>IF(OR(C33="",C33="-",$AF33="",$AF33="-"),"-",ROUND((C33/$AF33)*1000,1))</f>
        <v>13.8</v>
      </c>
      <c r="E33" s="238" t="s">
        <v>9</v>
      </c>
      <c r="F33" s="186" t="str">
        <f>IF(OR(E33="",E33="-",$AF33="",$AF33="-"),"-",ROUND((E33/$AF33)*1000,1))</f>
        <v>-</v>
      </c>
      <c r="G33" s="237">
        <v>24</v>
      </c>
      <c r="H33" s="186">
        <f>IF(OR(G33="",G33="-",$AF33="",$AF33="-"),"-",ROUND((G33/$AF33)*1000,1))</f>
        <v>5</v>
      </c>
      <c r="I33" s="237">
        <v>1</v>
      </c>
      <c r="J33" s="186">
        <f>IF(OR(I33="",I33="-",$AF33="",$AF33="-"),"-",ROUND((I33/$AF33)*1000,1))</f>
        <v>0.2</v>
      </c>
      <c r="K33" s="237" t="s">
        <v>9</v>
      </c>
      <c r="L33" s="186" t="str">
        <f>IF(OR(K33="",K33="-",$AF33="",$AF33="-"),"-",ROUND((K33/$AF33)*1000,1))</f>
        <v>-</v>
      </c>
      <c r="M33" s="237">
        <v>7</v>
      </c>
      <c r="N33" s="186">
        <f>IF(OR(M33="",M33="-",$AF33="",$AF33="-"),"-",ROUND((M33/$AF33)*1000,1))</f>
        <v>1.5</v>
      </c>
      <c r="O33" s="237">
        <v>7</v>
      </c>
      <c r="P33" s="186">
        <f>IF(OR(O33="",O33="-",$AF33="",$AF33="-"),"-",ROUND((O33/$AF33)*1000,1))</f>
        <v>1.5</v>
      </c>
      <c r="Q33" s="237">
        <v>4</v>
      </c>
      <c r="R33" s="186">
        <f>IF(OR(Q33="",Q33="-",$AF33="",$AF33="-"),"-",ROUND((Q33/$AF33)*1000,1))</f>
        <v>0.8</v>
      </c>
      <c r="S33" s="237">
        <v>1</v>
      </c>
      <c r="T33" s="186">
        <f>IF(OR(S33="",S33="-",$AF33="",$AF33="-"),"-",ROUND((S33/$AF33)*1000,1))</f>
        <v>0.2</v>
      </c>
      <c r="U33" s="237">
        <v>3</v>
      </c>
      <c r="V33" s="186">
        <f>IF(OR(U33="",U33="-",$AF33="",$AF33="-"),"-",ROUND((U33/$AF33)*1000,1))</f>
        <v>0.6</v>
      </c>
      <c r="W33" s="237">
        <v>2</v>
      </c>
      <c r="X33" s="186">
        <f>IF(OR(W33="",W33="-",$AF33="",$AF33="-"),"-",ROUND((W33/$AF33)*1000,1))</f>
        <v>0.4</v>
      </c>
      <c r="Y33" s="237">
        <v>4</v>
      </c>
      <c r="Z33" s="186">
        <f>IF(OR(Y33="",Y33="-",$AF33="",$AF33="-"),"-",ROUND((Y33/$AF33)*1000,1))</f>
        <v>0.8</v>
      </c>
      <c r="AA33" s="237" t="s">
        <v>9</v>
      </c>
      <c r="AB33" s="186" t="str">
        <f>IF(OR(AA33="",AA33="-",$AF33="",$AF33="-"),"-",ROUND((AA33/$AF33)*1000,1))</f>
        <v>-</v>
      </c>
      <c r="AC33" s="237">
        <v>1</v>
      </c>
      <c r="AD33" s="186">
        <f>IF(OR(AC33="",AC33="-",$AF33="",$AF33="-"),"-",ROUND((AC33/$AF33)*1000,1))</f>
        <v>0.2</v>
      </c>
      <c r="AE33" s="37"/>
      <c r="AF33" s="19">
        <v>4768</v>
      </c>
      <c r="AG33" s="570"/>
    </row>
    <row r="34" spans="1:33" ht="12.75">
      <c r="A34" s="565"/>
      <c r="B34" s="24" t="s">
        <v>46</v>
      </c>
      <c r="C34" s="258">
        <v>49</v>
      </c>
      <c r="D34" s="187">
        <f>IF(OR(C34="",C34="-",$AF34="",$AF34="-"),"-",ROUND((C34/$AF34)*1000,1))</f>
        <v>9.9</v>
      </c>
      <c r="E34" s="263" t="s">
        <v>9</v>
      </c>
      <c r="F34" s="187" t="str">
        <f>IF(OR(E34="",E34="-",$AF34="",$AF34="-"),"-",ROUND((E34/$AF34)*1000,1))</f>
        <v>-</v>
      </c>
      <c r="G34" s="241">
        <v>6</v>
      </c>
      <c r="H34" s="187">
        <f>IF(OR(G34="",G34="-",$AF34="",$AF34="-"),"-",ROUND((G34/$AF34)*1000,1))</f>
        <v>1.2</v>
      </c>
      <c r="I34" s="241">
        <v>1</v>
      </c>
      <c r="J34" s="187">
        <f>IF(OR(I34="",I34="-",$AF34="",$AF34="-"),"-",ROUND((I34/$AF34)*1000,1))</f>
        <v>0.2</v>
      </c>
      <c r="K34" s="241" t="s">
        <v>9</v>
      </c>
      <c r="L34" s="187" t="str">
        <f>IF(OR(K34="",K34="-",$AF34="",$AF34="-"),"-",ROUND((K34/$AF34)*1000,1))</f>
        <v>-</v>
      </c>
      <c r="M34" s="241">
        <v>10</v>
      </c>
      <c r="N34" s="187">
        <f>IF(OR(M34="",M34="-",$AF34="",$AF34="-"),"-",ROUND((M34/$AF34)*1000,1))</f>
        <v>2</v>
      </c>
      <c r="O34" s="241">
        <v>3</v>
      </c>
      <c r="P34" s="187">
        <f>IF(OR(O34="",O34="-",$AF34="",$AF34="-"),"-",ROUND((O34/$AF34)*1000,1))</f>
        <v>0.6</v>
      </c>
      <c r="Q34" s="241">
        <v>6</v>
      </c>
      <c r="R34" s="187">
        <f>IF(OR(Q34="",Q34="-",$AF34="",$AF34="-"),"-",ROUND((Q34/$AF34)*1000,1))</f>
        <v>1.2</v>
      </c>
      <c r="S34" s="241" t="s">
        <v>9</v>
      </c>
      <c r="T34" s="187" t="str">
        <f>IF(OR(S34="",S34="-",$AF34="",$AF34="-"),"-",ROUND((S34/$AF34)*1000,1))</f>
        <v>-</v>
      </c>
      <c r="U34" s="241" t="s">
        <v>9</v>
      </c>
      <c r="V34" s="187" t="str">
        <f>IF(OR(U34="",U34="-",$AF34="",$AF34="-"),"-",ROUND((U34/$AF34)*1000,1))</f>
        <v>-</v>
      </c>
      <c r="W34" s="241">
        <v>8</v>
      </c>
      <c r="X34" s="187">
        <f>IF(OR(W34="",W34="-",$AF34="",$AF34="-"),"-",ROUND((W34/$AF34)*1000,1))</f>
        <v>1.6</v>
      </c>
      <c r="Y34" s="241" t="s">
        <v>9</v>
      </c>
      <c r="Z34" s="187" t="str">
        <f>IF(OR(Y34="",Y34="-",$AF34="",$AF34="-"),"-",ROUND((Y34/$AF34)*1000,1))</f>
        <v>-</v>
      </c>
      <c r="AA34" s="241" t="s">
        <v>9</v>
      </c>
      <c r="AB34" s="187" t="str">
        <f>IF(OR(AA34="",AA34="-",$AF34="",$AF34="-"),"-",ROUND((AA34/$AF34)*1000,1))</f>
        <v>-</v>
      </c>
      <c r="AC34" s="241" t="s">
        <v>9</v>
      </c>
      <c r="AD34" s="187" t="str">
        <f>IF(OR(AC34="",AC34="-",$AF34="",$AF34="-"),"-",ROUND((AC34/$AF34)*1000,1))</f>
        <v>-</v>
      </c>
      <c r="AE34" s="37"/>
      <c r="AF34" s="20">
        <v>4973</v>
      </c>
      <c r="AG34" s="571"/>
    </row>
    <row r="35" spans="1:33" ht="12.75">
      <c r="A35" s="563" t="s">
        <v>83</v>
      </c>
      <c r="B35" s="21" t="s">
        <v>2</v>
      </c>
      <c r="C35" s="259">
        <v>167</v>
      </c>
      <c r="D35" s="185">
        <f>IF(OR(C35="",C35="-",$AF35="",$AF35="-"),"-",ROUND((C35/$AF35)*1000,1))</f>
        <v>8.8</v>
      </c>
      <c r="E35" s="265" t="s">
        <v>9</v>
      </c>
      <c r="F35" s="185" t="str">
        <f>IF(OR(E35="",E35="-",$AF35="",$AF35="-"),"-",ROUND((E35/$AF35)*1000,1))</f>
        <v>-</v>
      </c>
      <c r="G35" s="265">
        <v>52</v>
      </c>
      <c r="H35" s="185">
        <f>IF(OR(G35="",G35="-",$AF35="",$AF35="-"),"-",ROUND((G35/$AF35)*1000,1))</f>
        <v>2.7</v>
      </c>
      <c r="I35" s="265">
        <v>4</v>
      </c>
      <c r="J35" s="185">
        <f>IF(OR(I35="",I35="-",$AF35="",$AF35="-"),"-",ROUND((I35/$AF35)*1000,1))</f>
        <v>0.2</v>
      </c>
      <c r="K35" s="265">
        <v>3</v>
      </c>
      <c r="L35" s="185">
        <f>IF(OR(K35="",K35="-",$AF35="",$AF35="-"),"-",ROUND((K35/$AF35)*1000,1))</f>
        <v>0.2</v>
      </c>
      <c r="M35" s="161">
        <v>21</v>
      </c>
      <c r="N35" s="185">
        <f>IF(OR(M35="",M35="-",$AF35="",$AF35="-"),"-",ROUND((M35/$AF35)*1000,1))</f>
        <v>1.1</v>
      </c>
      <c r="O35" s="161">
        <v>16</v>
      </c>
      <c r="P35" s="185">
        <f>IF(OR(O35="",O35="-",$AF35="",$AF35="-"),"-",ROUND((O35/$AF35)*1000,1))</f>
        <v>0.8</v>
      </c>
      <c r="Q35" s="161">
        <v>14</v>
      </c>
      <c r="R35" s="185">
        <f>IF(OR(Q35="",Q35="-",$AF35="",$AF35="-"),"-",ROUND((Q35/$AF35)*1000,1))</f>
        <v>0.7</v>
      </c>
      <c r="S35" s="161">
        <v>1</v>
      </c>
      <c r="T35" s="185">
        <f>IF(OR(S35="",S35="-",$AF35="",$AF35="-"),"-",ROUND((S35/$AF35)*1000,1))</f>
        <v>0.1</v>
      </c>
      <c r="U35" s="161">
        <v>4</v>
      </c>
      <c r="V35" s="185">
        <f>IF(OR(U35="",U35="-",$AF35="",$AF35="-"),"-",ROUND((U35/$AF35)*1000,1))</f>
        <v>0.2</v>
      </c>
      <c r="W35" s="161">
        <v>7</v>
      </c>
      <c r="X35" s="185">
        <f>IF(OR(W35="",W35="-",$AF35="",$AF35="-"),"-",ROUND((W35/$AF35)*1000,1))</f>
        <v>0.4</v>
      </c>
      <c r="Y35" s="161">
        <v>6</v>
      </c>
      <c r="Z35" s="185">
        <f>IF(OR(Y35="",Y35="-",$AF35="",$AF35="-"),"-",ROUND((Y35/$AF35)*1000,1))</f>
        <v>0.3</v>
      </c>
      <c r="AA35" s="161">
        <v>4</v>
      </c>
      <c r="AB35" s="185">
        <f>IF(OR(AA35="",AA35="-",$AF35="",$AF35="-"),"-",ROUND((AA35/$AF35)*1000,1))</f>
        <v>0.2</v>
      </c>
      <c r="AC35" s="161">
        <v>2</v>
      </c>
      <c r="AD35" s="185">
        <f>IF(OR(AC35="",AC35="-",$AF35="",$AF35="-"),"-",ROUND((AC35/$AF35)*1000,1))</f>
        <v>0.1</v>
      </c>
      <c r="AE35" s="37"/>
      <c r="AF35" s="22">
        <v>18918</v>
      </c>
      <c r="AG35" s="569" t="s">
        <v>325</v>
      </c>
    </row>
    <row r="36" spans="1:33" ht="12.75">
      <c r="A36" s="564"/>
      <c r="B36" s="23" t="s">
        <v>45</v>
      </c>
      <c r="C36" s="257">
        <v>88</v>
      </c>
      <c r="D36" s="186">
        <f>IF(OR(C36="",C36="-",$AF36="",$AF36="-"),"-",ROUND((C36/$AF36)*1000,1))</f>
        <v>9.7</v>
      </c>
      <c r="E36" s="238" t="s">
        <v>9</v>
      </c>
      <c r="F36" s="186" t="str">
        <f>IF(OR(E36="",E36="-",$AF36="",$AF36="-"),"-",ROUND((E36/$AF36)*1000,1))</f>
        <v>-</v>
      </c>
      <c r="G36" s="237">
        <v>33</v>
      </c>
      <c r="H36" s="186">
        <f>IF(OR(G36="",G36="-",$AF36="",$AF36="-"),"-",ROUND((G36/$AF36)*1000,1))</f>
        <v>3.7</v>
      </c>
      <c r="I36" s="237">
        <v>2</v>
      </c>
      <c r="J36" s="186">
        <f>IF(OR(I36="",I36="-",$AF36="",$AF36="-"),"-",ROUND((I36/$AF36)*1000,1))</f>
        <v>0.2</v>
      </c>
      <c r="K36" s="237">
        <v>1</v>
      </c>
      <c r="L36" s="186">
        <f>IF(OR(K36="",K36="-",$AF36="",$AF36="-"),"-",ROUND((K36/$AF36)*1000,1))</f>
        <v>0.1</v>
      </c>
      <c r="M36" s="237">
        <v>11</v>
      </c>
      <c r="N36" s="186">
        <f>IF(OR(M36="",M36="-",$AF36="",$AF36="-"),"-",ROUND((M36/$AF36)*1000,1))</f>
        <v>1.2</v>
      </c>
      <c r="O36" s="237">
        <v>7</v>
      </c>
      <c r="P36" s="186">
        <f>IF(OR(O36="",O36="-",$AF36="",$AF36="-"),"-",ROUND((O36/$AF36)*1000,1))</f>
        <v>0.8</v>
      </c>
      <c r="Q36" s="237">
        <v>7</v>
      </c>
      <c r="R36" s="186">
        <f>IF(OR(Q36="",Q36="-",$AF36="",$AF36="-"),"-",ROUND((Q36/$AF36)*1000,1))</f>
        <v>0.8</v>
      </c>
      <c r="S36" s="237" t="s">
        <v>9</v>
      </c>
      <c r="T36" s="186" t="str">
        <f>IF(OR(S36="",S36="-",$AF36="",$AF36="-"),"-",ROUND((S36/$AF36)*1000,1))</f>
        <v>-</v>
      </c>
      <c r="U36" s="237" t="s">
        <v>9</v>
      </c>
      <c r="V36" s="186" t="str">
        <f>IF(OR(U36="",U36="-",$AF36="",$AF36="-"),"-",ROUND((U36/$AF36)*1000,1))</f>
        <v>-</v>
      </c>
      <c r="W36" s="237">
        <v>1</v>
      </c>
      <c r="X36" s="186">
        <f>IF(OR(W36="",W36="-",$AF36="",$AF36="-"),"-",ROUND((W36/$AF36)*1000,1))</f>
        <v>0.1</v>
      </c>
      <c r="Y36" s="237">
        <v>3</v>
      </c>
      <c r="Z36" s="186">
        <f>IF(OR(Y36="",Y36="-",$AF36="",$AF36="-"),"-",ROUND((Y36/$AF36)*1000,1))</f>
        <v>0.3</v>
      </c>
      <c r="AA36" s="237">
        <v>3</v>
      </c>
      <c r="AB36" s="186">
        <f>IF(OR(AA36="",AA36="-",$AF36="",$AF36="-"),"-",ROUND((AA36/$AF36)*1000,1))</f>
        <v>0.3</v>
      </c>
      <c r="AC36" s="237">
        <v>1</v>
      </c>
      <c r="AD36" s="186">
        <f>IF(OR(AC36="",AC36="-",$AF36="",$AF36="-"),"-",ROUND((AC36/$AF36)*1000,1))</f>
        <v>0.1</v>
      </c>
      <c r="AE36" s="37"/>
      <c r="AF36" s="19">
        <v>9041</v>
      </c>
      <c r="AG36" s="570"/>
    </row>
    <row r="37" spans="1:33" ht="12.75">
      <c r="A37" s="565"/>
      <c r="B37" s="24" t="s">
        <v>46</v>
      </c>
      <c r="C37" s="258">
        <v>79</v>
      </c>
      <c r="D37" s="187">
        <f>IF(OR(C37="",C37="-",$AF37="",$AF37="-"),"-",ROUND((C37/$AF37)*1000,1))</f>
        <v>8</v>
      </c>
      <c r="E37" s="263" t="s">
        <v>9</v>
      </c>
      <c r="F37" s="187" t="str">
        <f>IF(OR(E37="",E37="-",$AF37="",$AF37="-"),"-",ROUND((E37/$AF37)*1000,1))</f>
        <v>-</v>
      </c>
      <c r="G37" s="241">
        <v>19</v>
      </c>
      <c r="H37" s="187">
        <f>IF(OR(G37="",G37="-",$AF37="",$AF37="-"),"-",ROUND((G37/$AF37)*1000,1))</f>
        <v>1.9</v>
      </c>
      <c r="I37" s="241">
        <v>2</v>
      </c>
      <c r="J37" s="187">
        <f>IF(OR(I37="",I37="-",$AF37="",$AF37="-"),"-",ROUND((I37/$AF37)*1000,1))</f>
        <v>0.2</v>
      </c>
      <c r="K37" s="241">
        <v>2</v>
      </c>
      <c r="L37" s="187">
        <f>IF(OR(K37="",K37="-",$AF37="",$AF37="-"),"-",ROUND((K37/$AF37)*1000,1))</f>
        <v>0.2</v>
      </c>
      <c r="M37" s="241">
        <v>10</v>
      </c>
      <c r="N37" s="187">
        <f>IF(OR(M37="",M37="-",$AF37="",$AF37="-"),"-",ROUND((M37/$AF37)*1000,1))</f>
        <v>1</v>
      </c>
      <c r="O37" s="241">
        <v>9</v>
      </c>
      <c r="P37" s="187">
        <f>IF(OR(O37="",O37="-",$AF37="",$AF37="-"),"-",ROUND((O37/$AF37)*1000,1))</f>
        <v>0.9</v>
      </c>
      <c r="Q37" s="241">
        <v>7</v>
      </c>
      <c r="R37" s="187">
        <f>IF(OR(Q37="",Q37="-",$AF37="",$AF37="-"),"-",ROUND((Q37/$AF37)*1000,1))</f>
        <v>0.7</v>
      </c>
      <c r="S37" s="241">
        <v>1</v>
      </c>
      <c r="T37" s="187">
        <f>IF(OR(S37="",S37="-",$AF37="",$AF37="-"),"-",ROUND((S37/$AF37)*1000,1))</f>
        <v>0.1</v>
      </c>
      <c r="U37" s="241">
        <v>4</v>
      </c>
      <c r="V37" s="187">
        <f>IF(OR(U37="",U37="-",$AF37="",$AF37="-"),"-",ROUND((U37/$AF37)*1000,1))</f>
        <v>0.4</v>
      </c>
      <c r="W37" s="241">
        <v>6</v>
      </c>
      <c r="X37" s="187">
        <f>IF(OR(W37="",W37="-",$AF37="",$AF37="-"),"-",ROUND((W37/$AF37)*1000,1))</f>
        <v>0.6</v>
      </c>
      <c r="Y37" s="241">
        <v>3</v>
      </c>
      <c r="Z37" s="187">
        <f>IF(OR(Y37="",Y37="-",$AF37="",$AF37="-"),"-",ROUND((Y37/$AF37)*1000,1))</f>
        <v>0.3</v>
      </c>
      <c r="AA37" s="241">
        <v>1</v>
      </c>
      <c r="AB37" s="187">
        <f>IF(OR(AA37="",AA37="-",$AF37="",$AF37="-"),"-",ROUND((AA37/$AF37)*1000,1))</f>
        <v>0.1</v>
      </c>
      <c r="AC37" s="241">
        <v>1</v>
      </c>
      <c r="AD37" s="187">
        <f>IF(OR(AC37="",AC37="-",$AF37="",$AF37="-"),"-",ROUND((AC37/$AF37)*1000,1))</f>
        <v>0.1</v>
      </c>
      <c r="AE37" s="37"/>
      <c r="AF37" s="20">
        <v>9877</v>
      </c>
      <c r="AG37" s="571"/>
    </row>
    <row r="38" spans="1:33" ht="12.75">
      <c r="A38" s="563" t="s">
        <v>84</v>
      </c>
      <c r="B38" s="21" t="s">
        <v>2</v>
      </c>
      <c r="C38" s="259">
        <v>39</v>
      </c>
      <c r="D38" s="185">
        <f>IF(OR(C38="",C38="-",$AF38="",$AF38="-"),"-",ROUND((C38/$AF38)*1000,1))</f>
        <v>9.8</v>
      </c>
      <c r="E38" s="265" t="s">
        <v>9</v>
      </c>
      <c r="F38" s="185" t="str">
        <f>IF(OR(E38="",E38="-",$AF38="",$AF38="-"),"-",ROUND((E38/$AF38)*1000,1))</f>
        <v>-</v>
      </c>
      <c r="G38" s="265">
        <v>12</v>
      </c>
      <c r="H38" s="185">
        <f>IF(OR(G38="",G38="-",$AF38="",$AF38="-"),"-",ROUND((G38/$AF38)*1000,1))</f>
        <v>3</v>
      </c>
      <c r="I38" s="265">
        <v>1</v>
      </c>
      <c r="J38" s="185">
        <f>IF(OR(I38="",I38="-",$AF38="",$AF38="-"),"-",ROUND((I38/$AF38)*1000,1))</f>
        <v>0.3</v>
      </c>
      <c r="K38" s="265" t="s">
        <v>9</v>
      </c>
      <c r="L38" s="185" t="str">
        <f>IF(OR(K38="",K38="-",$AF38="",$AF38="-"),"-",ROUND((K38/$AF38)*1000,1))</f>
        <v>-</v>
      </c>
      <c r="M38" s="161">
        <v>6</v>
      </c>
      <c r="N38" s="185">
        <f>IF(OR(M38="",M38="-",$AF38="",$AF38="-"),"-",ROUND((M38/$AF38)*1000,1))</f>
        <v>1.5</v>
      </c>
      <c r="O38" s="161">
        <v>3</v>
      </c>
      <c r="P38" s="185">
        <f>IF(OR(O38="",O38="-",$AF38="",$AF38="-"),"-",ROUND((O38/$AF38)*1000,1))</f>
        <v>0.8</v>
      </c>
      <c r="Q38" s="161">
        <v>2</v>
      </c>
      <c r="R38" s="185">
        <f>IF(OR(Q38="",Q38="-",$AF38="",$AF38="-"),"-",ROUND((Q38/$AF38)*1000,1))</f>
        <v>0.5</v>
      </c>
      <c r="S38" s="161" t="s">
        <v>9</v>
      </c>
      <c r="T38" s="185" t="str">
        <f>IF(OR(S38="",S38="-",$AF38="",$AF38="-"),"-",ROUND((S38/$AF38)*1000,1))</f>
        <v>-</v>
      </c>
      <c r="U38" s="161">
        <v>1</v>
      </c>
      <c r="V38" s="185">
        <f>IF(OR(U38="",U38="-",$AF38="",$AF38="-"),"-",ROUND((U38/$AF38)*1000,1))</f>
        <v>0.3</v>
      </c>
      <c r="W38" s="161">
        <v>5</v>
      </c>
      <c r="X38" s="185">
        <f>IF(OR(W38="",W38="-",$AF38="",$AF38="-"),"-",ROUND((W38/$AF38)*1000,1))</f>
        <v>1.3</v>
      </c>
      <c r="Y38" s="161">
        <v>2</v>
      </c>
      <c r="Z38" s="185">
        <f>IF(OR(Y38="",Y38="-",$AF38="",$AF38="-"),"-",ROUND((Y38/$AF38)*1000,1))</f>
        <v>0.5</v>
      </c>
      <c r="AA38" s="161">
        <v>1</v>
      </c>
      <c r="AB38" s="185">
        <f>IF(OR(AA38="",AA38="-",$AF38="",$AF38="-"),"-",ROUND((AA38/$AF38)*1000,1))</f>
        <v>0.3</v>
      </c>
      <c r="AC38" s="161">
        <v>1</v>
      </c>
      <c r="AD38" s="185">
        <f>IF(OR(AC38="",AC38="-",$AF38="",$AF38="-"),"-",ROUND((AC38/$AF38)*1000,1))</f>
        <v>0.3</v>
      </c>
      <c r="AE38" s="37"/>
      <c r="AF38" s="22">
        <v>3977</v>
      </c>
      <c r="AG38" s="569" t="s">
        <v>325</v>
      </c>
    </row>
    <row r="39" spans="1:33" ht="12.75">
      <c r="A39" s="564"/>
      <c r="B39" s="23" t="s">
        <v>45</v>
      </c>
      <c r="C39" s="257">
        <v>22</v>
      </c>
      <c r="D39" s="186">
        <f>IF(OR(C39="",C39="-",$AF39="",$AF39="-"),"-",ROUND((C39/$AF39)*1000,1))</f>
        <v>11.4</v>
      </c>
      <c r="E39" s="238" t="s">
        <v>9</v>
      </c>
      <c r="F39" s="186" t="str">
        <f>IF(OR(E39="",E39="-",$AF39="",$AF39="-"),"-",ROUND((E39/$AF39)*1000,1))</f>
        <v>-</v>
      </c>
      <c r="G39" s="237">
        <v>6</v>
      </c>
      <c r="H39" s="186">
        <f>IF(OR(G39="",G39="-",$AF39="",$AF39="-"),"-",ROUND((G39/$AF39)*1000,1))</f>
        <v>3.1</v>
      </c>
      <c r="I39" s="237">
        <v>1</v>
      </c>
      <c r="J39" s="186">
        <f>IF(OR(I39="",I39="-",$AF39="",$AF39="-"),"-",ROUND((I39/$AF39)*1000,1))</f>
        <v>0.5</v>
      </c>
      <c r="K39" s="237" t="s">
        <v>9</v>
      </c>
      <c r="L39" s="186" t="str">
        <f>IF(OR(K39="",K39="-",$AF39="",$AF39="-"),"-",ROUND((K39/$AF39)*1000,1))</f>
        <v>-</v>
      </c>
      <c r="M39" s="237">
        <v>5</v>
      </c>
      <c r="N39" s="186">
        <f>IF(OR(M39="",M39="-",$AF39="",$AF39="-"),"-",ROUND((M39/$AF39)*1000,1))</f>
        <v>2.6</v>
      </c>
      <c r="O39" s="237">
        <v>2</v>
      </c>
      <c r="P39" s="186">
        <f>IF(OR(O39="",O39="-",$AF39="",$AF39="-"),"-",ROUND((O39/$AF39)*1000,1))</f>
        <v>1</v>
      </c>
      <c r="Q39" s="237">
        <v>1</v>
      </c>
      <c r="R39" s="186">
        <f>IF(OR(Q39="",Q39="-",$AF39="",$AF39="-"),"-",ROUND((Q39/$AF39)*1000,1))</f>
        <v>0.5</v>
      </c>
      <c r="S39" s="237" t="s">
        <v>9</v>
      </c>
      <c r="T39" s="186" t="str">
        <f>IF(OR(S39="",S39="-",$AF39="",$AF39="-"),"-",ROUND((S39/$AF39)*1000,1))</f>
        <v>-</v>
      </c>
      <c r="U39" s="237" t="s">
        <v>9</v>
      </c>
      <c r="V39" s="186" t="str">
        <f>IF(OR(U39="",U39="-",$AF39="",$AF39="-"),"-",ROUND((U39/$AF39)*1000,1))</f>
        <v>-</v>
      </c>
      <c r="W39" s="237">
        <v>1</v>
      </c>
      <c r="X39" s="186">
        <f>IF(OR(W39="",W39="-",$AF39="",$AF39="-"),"-",ROUND((W39/$AF39)*1000,1))</f>
        <v>0.5</v>
      </c>
      <c r="Y39" s="237">
        <v>1</v>
      </c>
      <c r="Z39" s="186">
        <f>IF(OR(Y39="",Y39="-",$AF39="",$AF39="-"),"-",ROUND((Y39/$AF39)*1000,1))</f>
        <v>0.5</v>
      </c>
      <c r="AA39" s="237">
        <v>1</v>
      </c>
      <c r="AB39" s="186">
        <f>IF(OR(AA39="",AA39="-",$AF39="",$AF39="-"),"-",ROUND((AA39/$AF39)*1000,1))</f>
        <v>0.5</v>
      </c>
      <c r="AC39" s="237">
        <v>1</v>
      </c>
      <c r="AD39" s="186">
        <f>IF(OR(AC39="",AC39="-",$AF39="",$AF39="-"),"-",ROUND((AC39/$AF39)*1000,1))</f>
        <v>0.5</v>
      </c>
      <c r="AE39" s="37"/>
      <c r="AF39" s="19">
        <v>1936</v>
      </c>
      <c r="AG39" s="570"/>
    </row>
    <row r="40" spans="1:33" ht="12.75">
      <c r="A40" s="565"/>
      <c r="B40" s="24" t="s">
        <v>46</v>
      </c>
      <c r="C40" s="258">
        <v>17</v>
      </c>
      <c r="D40" s="187">
        <f>IF(OR(C40="",C40="-",$AF40="",$AF40="-"),"-",ROUND((C40/$AF40)*1000,1))</f>
        <v>8.3</v>
      </c>
      <c r="E40" s="263" t="s">
        <v>9</v>
      </c>
      <c r="F40" s="187" t="str">
        <f>IF(OR(E40="",E40="-",$AF40="",$AF40="-"),"-",ROUND((E40/$AF40)*1000,1))</f>
        <v>-</v>
      </c>
      <c r="G40" s="241">
        <v>6</v>
      </c>
      <c r="H40" s="187">
        <f>IF(OR(G40="",G40="-",$AF40="",$AF40="-"),"-",ROUND((G40/$AF40)*1000,1))</f>
        <v>2.9</v>
      </c>
      <c r="I40" s="241" t="s">
        <v>9</v>
      </c>
      <c r="J40" s="187" t="str">
        <f>IF(OR(I40="",I40="-",$AF40="",$AF40="-"),"-",ROUND((I40/$AF40)*1000,1))</f>
        <v>-</v>
      </c>
      <c r="K40" s="241" t="s">
        <v>9</v>
      </c>
      <c r="L40" s="187" t="str">
        <f>IF(OR(K40="",K40="-",$AF40="",$AF40="-"),"-",ROUND((K40/$AF40)*1000,1))</f>
        <v>-</v>
      </c>
      <c r="M40" s="241">
        <v>1</v>
      </c>
      <c r="N40" s="187">
        <f>IF(OR(M40="",M40="-",$AF40="",$AF40="-"),"-",ROUND((M40/$AF40)*1000,1))</f>
        <v>0.5</v>
      </c>
      <c r="O40" s="241">
        <v>1</v>
      </c>
      <c r="P40" s="187">
        <f>IF(OR(O40="",O40="-",$AF40="",$AF40="-"),"-",ROUND((O40/$AF40)*1000,1))</f>
        <v>0.5</v>
      </c>
      <c r="Q40" s="241">
        <v>1</v>
      </c>
      <c r="R40" s="187">
        <f>IF(OR(Q40="",Q40="-",$AF40="",$AF40="-"),"-",ROUND((Q40/$AF40)*1000,1))</f>
        <v>0.5</v>
      </c>
      <c r="S40" s="241" t="s">
        <v>9</v>
      </c>
      <c r="T40" s="187" t="str">
        <f>IF(OR(S40="",S40="-",$AF40="",$AF40="-"),"-",ROUND((S40/$AF40)*1000,1))</f>
        <v>-</v>
      </c>
      <c r="U40" s="241">
        <v>1</v>
      </c>
      <c r="V40" s="187">
        <f>IF(OR(U40="",U40="-",$AF40="",$AF40="-"),"-",ROUND((U40/$AF40)*1000,1))</f>
        <v>0.5</v>
      </c>
      <c r="W40" s="241">
        <v>4</v>
      </c>
      <c r="X40" s="187">
        <f>IF(OR(W40="",W40="-",$AF40="",$AF40="-"),"-",ROUND((W40/$AF40)*1000,1))</f>
        <v>2</v>
      </c>
      <c r="Y40" s="241">
        <v>1</v>
      </c>
      <c r="Z40" s="187">
        <f>IF(OR(Y40="",Y40="-",$AF40="",$AF40="-"),"-",ROUND((Y40/$AF40)*1000,1))</f>
        <v>0.5</v>
      </c>
      <c r="AA40" s="241" t="s">
        <v>9</v>
      </c>
      <c r="AB40" s="187" t="str">
        <f>IF(OR(AA40="",AA40="-",$AF40="",$AF40="-"),"-",ROUND((AA40/$AF40)*1000,1))</f>
        <v>-</v>
      </c>
      <c r="AC40" s="241" t="s">
        <v>9</v>
      </c>
      <c r="AD40" s="187" t="str">
        <f>IF(OR(AC40="",AC40="-",$AF40="",$AF40="-"),"-",ROUND((AC40/$AF40)*1000,1))</f>
        <v>-</v>
      </c>
      <c r="AE40" s="37"/>
      <c r="AF40" s="20">
        <v>2041</v>
      </c>
      <c r="AG40" s="571"/>
    </row>
    <row r="41" spans="1:33" ht="12.75">
      <c r="A41" s="563" t="s">
        <v>85</v>
      </c>
      <c r="B41" s="21" t="s">
        <v>2</v>
      </c>
      <c r="C41" s="259">
        <v>30</v>
      </c>
      <c r="D41" s="185">
        <f>IF(OR(C41="",C41="-",$AF41="",$AF41="-"),"-",ROUND((C41/$AF41)*1000,1))</f>
        <v>9.2</v>
      </c>
      <c r="E41" s="265" t="s">
        <v>9</v>
      </c>
      <c r="F41" s="185" t="str">
        <f>IF(OR(E41="",E41="-",$AF41="",$AF41="-"),"-",ROUND((E41/$AF41)*1000,1))</f>
        <v>-</v>
      </c>
      <c r="G41" s="265">
        <v>6</v>
      </c>
      <c r="H41" s="185">
        <f>IF(OR(G41="",G41="-",$AF41="",$AF41="-"),"-",ROUND((G41/$AF41)*1000,1))</f>
        <v>1.8</v>
      </c>
      <c r="I41" s="265" t="s">
        <v>9</v>
      </c>
      <c r="J41" s="185" t="str">
        <f>IF(OR(I41="",I41="-",$AF41="",$AF41="-"),"-",ROUND((I41/$AF41)*1000,1))</f>
        <v>-</v>
      </c>
      <c r="K41" s="265" t="s">
        <v>9</v>
      </c>
      <c r="L41" s="185" t="str">
        <f>IF(OR(K41="",K41="-",$AF41="",$AF41="-"),"-",ROUND((K41/$AF41)*1000,1))</f>
        <v>-</v>
      </c>
      <c r="M41" s="161">
        <v>5</v>
      </c>
      <c r="N41" s="185">
        <f>IF(OR(M41="",M41="-",$AF41="",$AF41="-"),"-",ROUND((M41/$AF41)*1000,1))</f>
        <v>1.5</v>
      </c>
      <c r="O41" s="161">
        <v>2</v>
      </c>
      <c r="P41" s="185">
        <f>IF(OR(O41="",O41="-",$AF41="",$AF41="-"),"-",ROUND((O41/$AF41)*1000,1))</f>
        <v>0.6</v>
      </c>
      <c r="Q41" s="161">
        <v>2</v>
      </c>
      <c r="R41" s="185">
        <f>IF(OR(Q41="",Q41="-",$AF41="",$AF41="-"),"-",ROUND((Q41/$AF41)*1000,1))</f>
        <v>0.6</v>
      </c>
      <c r="S41" s="161" t="s">
        <v>9</v>
      </c>
      <c r="T41" s="185" t="str">
        <f>IF(OR(S41="",S41="-",$AF41="",$AF41="-"),"-",ROUND((S41/$AF41)*1000,1))</f>
        <v>-</v>
      </c>
      <c r="U41" s="161" t="s">
        <v>9</v>
      </c>
      <c r="V41" s="185" t="str">
        <f>IF(OR(U41="",U41="-",$AF41="",$AF41="-"),"-",ROUND((U41/$AF41)*1000,1))</f>
        <v>-</v>
      </c>
      <c r="W41" s="161">
        <v>6</v>
      </c>
      <c r="X41" s="185">
        <f>IF(OR(W41="",W41="-",$AF41="",$AF41="-"),"-",ROUND((W41/$AF41)*1000,1))</f>
        <v>1.8</v>
      </c>
      <c r="Y41" s="161" t="s">
        <v>9</v>
      </c>
      <c r="Z41" s="185" t="str">
        <f>IF(OR(Y41="",Y41="-",$AF41="",$AF41="-"),"-",ROUND((Y41/$AF41)*1000,1))</f>
        <v>-</v>
      </c>
      <c r="AA41" s="161">
        <v>2</v>
      </c>
      <c r="AB41" s="185">
        <f>IF(OR(AA41="",AA41="-",$AF41="",$AF41="-"),"-",ROUND((AA41/$AF41)*1000,1))</f>
        <v>0.6</v>
      </c>
      <c r="AC41" s="161" t="s">
        <v>9</v>
      </c>
      <c r="AD41" s="185" t="str">
        <f>IF(OR(AC41="",AC41="-",$AF41="",$AF41="-"),"-",ROUND((AC41/$AF41)*1000,1))</f>
        <v>-</v>
      </c>
      <c r="AE41" s="37"/>
      <c r="AF41" s="22">
        <v>3266</v>
      </c>
      <c r="AG41" s="569" t="s">
        <v>325</v>
      </c>
    </row>
    <row r="42" spans="1:33" ht="12.75">
      <c r="A42" s="564"/>
      <c r="B42" s="23" t="s">
        <v>45</v>
      </c>
      <c r="C42" s="257">
        <v>17</v>
      </c>
      <c r="D42" s="186">
        <f>IF(OR(C42="",C42="-",$AF42="",$AF42="-"),"-",ROUND((C42/$AF42)*1000,1))</f>
        <v>10.5</v>
      </c>
      <c r="E42" s="238" t="s">
        <v>9</v>
      </c>
      <c r="F42" s="186" t="str">
        <f>IF(OR(E42="",E42="-",$AF42="",$AF42="-"),"-",ROUND((E42/$AF42)*1000,1))</f>
        <v>-</v>
      </c>
      <c r="G42" s="237">
        <v>4</v>
      </c>
      <c r="H42" s="186">
        <f>IF(OR(G42="",G42="-",$AF42="",$AF42="-"),"-",ROUND((G42/$AF42)*1000,1))</f>
        <v>2.5</v>
      </c>
      <c r="I42" s="237" t="s">
        <v>9</v>
      </c>
      <c r="J42" s="186" t="str">
        <f>IF(OR(I42="",I42="-",$AF42="",$AF42="-"),"-",ROUND((I42/$AF42)*1000,1))</f>
        <v>-</v>
      </c>
      <c r="K42" s="237" t="s">
        <v>9</v>
      </c>
      <c r="L42" s="186" t="str">
        <f>IF(OR(K42="",K42="-",$AF42="",$AF42="-"),"-",ROUND((K42/$AF42)*1000,1))</f>
        <v>-</v>
      </c>
      <c r="M42" s="237">
        <v>3</v>
      </c>
      <c r="N42" s="186">
        <f>IF(OR(M42="",M42="-",$AF42="",$AF42="-"),"-",ROUND((M42/$AF42)*1000,1))</f>
        <v>1.9</v>
      </c>
      <c r="O42" s="237" t="s">
        <v>9</v>
      </c>
      <c r="P42" s="186" t="str">
        <f>IF(OR(O42="",O42="-",$AF42="",$AF42="-"),"-",ROUND((O42/$AF42)*1000,1))</f>
        <v>-</v>
      </c>
      <c r="Q42" s="237">
        <v>2</v>
      </c>
      <c r="R42" s="186">
        <f>IF(OR(Q42="",Q42="-",$AF42="",$AF42="-"),"-",ROUND((Q42/$AF42)*1000,1))</f>
        <v>1.2</v>
      </c>
      <c r="S42" s="237" t="s">
        <v>9</v>
      </c>
      <c r="T42" s="186" t="str">
        <f>IF(OR(S42="",S42="-",$AF42="",$AF42="-"),"-",ROUND((S42/$AF42)*1000,1))</f>
        <v>-</v>
      </c>
      <c r="U42" s="237" t="s">
        <v>9</v>
      </c>
      <c r="V42" s="186" t="str">
        <f>IF(OR(U42="",U42="-",$AF42="",$AF42="-"),"-",ROUND((U42/$AF42)*1000,1))</f>
        <v>-</v>
      </c>
      <c r="W42" s="237">
        <v>3</v>
      </c>
      <c r="X42" s="186">
        <f>IF(OR(W42="",W42="-",$AF42="",$AF42="-"),"-",ROUND((W42/$AF42)*1000,1))</f>
        <v>1.9</v>
      </c>
      <c r="Y42" s="237" t="s">
        <v>9</v>
      </c>
      <c r="Z42" s="186" t="str">
        <f>IF(OR(Y42="",Y42="-",$AF42="",$AF42="-"),"-",ROUND((Y42/$AF42)*1000,1))</f>
        <v>-</v>
      </c>
      <c r="AA42" s="237">
        <v>1</v>
      </c>
      <c r="AB42" s="186">
        <f>IF(OR(AA42="",AA42="-",$AF42="",$AF42="-"),"-",ROUND((AA42/$AF42)*1000,1))</f>
        <v>0.6</v>
      </c>
      <c r="AC42" s="237" t="s">
        <v>9</v>
      </c>
      <c r="AD42" s="186" t="str">
        <f>IF(OR(AC42="",AC42="-",$AF42="",$AF42="-"),"-",ROUND((AC42/$AF42)*1000,1))</f>
        <v>-</v>
      </c>
      <c r="AE42" s="37"/>
      <c r="AF42" s="19">
        <v>1613</v>
      </c>
      <c r="AG42" s="570"/>
    </row>
    <row r="43" spans="1:33" ht="12.75">
      <c r="A43" s="565"/>
      <c r="B43" s="24" t="s">
        <v>46</v>
      </c>
      <c r="C43" s="258">
        <v>13</v>
      </c>
      <c r="D43" s="187">
        <f>IF(OR(C43="",C43="-",$AF43="",$AF43="-"),"-",ROUND((C43/$AF43)*1000,1))</f>
        <v>7.9</v>
      </c>
      <c r="E43" s="263" t="s">
        <v>9</v>
      </c>
      <c r="F43" s="187" t="str">
        <f>IF(OR(E43="",E43="-",$AF43="",$AF43="-"),"-",ROUND((E43/$AF43)*1000,1))</f>
        <v>-</v>
      </c>
      <c r="G43" s="241">
        <v>2</v>
      </c>
      <c r="H43" s="187">
        <f>IF(OR(G43="",G43="-",$AF43="",$AF43="-"),"-",ROUND((G43/$AF43)*1000,1))</f>
        <v>1.2</v>
      </c>
      <c r="I43" s="241" t="s">
        <v>9</v>
      </c>
      <c r="J43" s="187" t="str">
        <f>IF(OR(I43="",I43="-",$AF43="",$AF43="-"),"-",ROUND((I43/$AF43)*1000,1))</f>
        <v>-</v>
      </c>
      <c r="K43" s="241" t="s">
        <v>9</v>
      </c>
      <c r="L43" s="187" t="str">
        <f>IF(OR(K43="",K43="-",$AF43="",$AF43="-"),"-",ROUND((K43/$AF43)*1000,1))</f>
        <v>-</v>
      </c>
      <c r="M43" s="241">
        <v>2</v>
      </c>
      <c r="N43" s="187">
        <f>IF(OR(M43="",M43="-",$AF43="",$AF43="-"),"-",ROUND((M43/$AF43)*1000,1))</f>
        <v>1.2</v>
      </c>
      <c r="O43" s="241">
        <v>2</v>
      </c>
      <c r="P43" s="187">
        <f>IF(OR(O43="",O43="-",$AF43="",$AF43="-"),"-",ROUND((O43/$AF43)*1000,1))</f>
        <v>1.2</v>
      </c>
      <c r="Q43" s="241" t="s">
        <v>9</v>
      </c>
      <c r="R43" s="187" t="str">
        <f>IF(OR(Q43="",Q43="-",$AF43="",$AF43="-"),"-",ROUND((Q43/$AF43)*1000,1))</f>
        <v>-</v>
      </c>
      <c r="S43" s="241" t="s">
        <v>9</v>
      </c>
      <c r="T43" s="187" t="str">
        <f>IF(OR(S43="",S43="-",$AF43="",$AF43="-"),"-",ROUND((S43/$AF43)*1000,1))</f>
        <v>-</v>
      </c>
      <c r="U43" s="241" t="s">
        <v>9</v>
      </c>
      <c r="V43" s="187" t="str">
        <f>IF(OR(U43="",U43="-",$AF43="",$AF43="-"),"-",ROUND((U43/$AF43)*1000,1))</f>
        <v>-</v>
      </c>
      <c r="W43" s="241">
        <v>3</v>
      </c>
      <c r="X43" s="187">
        <f>IF(OR(W43="",W43="-",$AF43="",$AF43="-"),"-",ROUND((W43/$AF43)*1000,1))</f>
        <v>1.8</v>
      </c>
      <c r="Y43" s="241" t="s">
        <v>9</v>
      </c>
      <c r="Z43" s="187" t="str">
        <f>IF(OR(Y43="",Y43="-",$AF43="",$AF43="-"),"-",ROUND((Y43/$AF43)*1000,1))</f>
        <v>-</v>
      </c>
      <c r="AA43" s="241">
        <v>1</v>
      </c>
      <c r="AB43" s="187">
        <f>IF(OR(AA43="",AA43="-",$AF43="",$AF43="-"),"-",ROUND((AA43/$AF43)*1000,1))</f>
        <v>0.6</v>
      </c>
      <c r="AC43" s="241" t="s">
        <v>9</v>
      </c>
      <c r="AD43" s="187" t="str">
        <f>IF(OR(AC43="",AC43="-",$AF43="",$AF43="-"),"-",ROUND((AC43/$AF43)*1000,1))</f>
        <v>-</v>
      </c>
      <c r="AE43" s="37"/>
      <c r="AF43" s="20">
        <v>1653</v>
      </c>
      <c r="AG43" s="571"/>
    </row>
    <row r="44" spans="1:33" ht="12.75">
      <c r="A44" s="563" t="s">
        <v>86</v>
      </c>
      <c r="B44" s="21" t="s">
        <v>2</v>
      </c>
      <c r="C44" s="259">
        <v>68</v>
      </c>
      <c r="D44" s="185">
        <f>IF(OR(C44="",C44="-",$AF44="",$AF44="-"),"-",ROUND((C44/$AF44)*1000,1))</f>
        <v>11.9</v>
      </c>
      <c r="E44" s="265" t="s">
        <v>9</v>
      </c>
      <c r="F44" s="185" t="str">
        <f>IF(OR(E44="",E44="-",$AF44="",$AF44="-"),"-",ROUND((E44/$AF44)*1000,1))</f>
        <v>-</v>
      </c>
      <c r="G44" s="265">
        <v>24</v>
      </c>
      <c r="H44" s="185">
        <f>IF(OR(G44="",G44="-",$AF44="",$AF44="-"),"-",ROUND((G44/$AF44)*1000,1))</f>
        <v>4.2</v>
      </c>
      <c r="I44" s="265">
        <v>1</v>
      </c>
      <c r="J44" s="185">
        <f>IF(OR(I44="",I44="-",$AF44="",$AF44="-"),"-",ROUND((I44/$AF44)*1000,1))</f>
        <v>0.2</v>
      </c>
      <c r="K44" s="265">
        <v>1</v>
      </c>
      <c r="L44" s="185">
        <f>IF(OR(K44="",K44="-",$AF44="",$AF44="-"),"-",ROUND((K44/$AF44)*1000,1))</f>
        <v>0.2</v>
      </c>
      <c r="M44" s="161">
        <v>4</v>
      </c>
      <c r="N44" s="185">
        <f>IF(OR(M44="",M44="-",$AF44="",$AF44="-"),"-",ROUND((M44/$AF44)*1000,1))</f>
        <v>0.7</v>
      </c>
      <c r="O44" s="161">
        <v>5</v>
      </c>
      <c r="P44" s="185">
        <f>IF(OR(O44="",O44="-",$AF44="",$AF44="-"),"-",ROUND((O44/$AF44)*1000,1))</f>
        <v>0.9</v>
      </c>
      <c r="Q44" s="161">
        <v>6</v>
      </c>
      <c r="R44" s="185">
        <f>IF(OR(Q44="",Q44="-",$AF44="",$AF44="-"),"-",ROUND((Q44/$AF44)*1000,1))</f>
        <v>1</v>
      </c>
      <c r="S44" s="161" t="s">
        <v>9</v>
      </c>
      <c r="T44" s="185" t="str">
        <f>IF(OR(S44="",S44="-",$AF44="",$AF44="-"),"-",ROUND((S44/$AF44)*1000,1))</f>
        <v>-</v>
      </c>
      <c r="U44" s="161">
        <v>4</v>
      </c>
      <c r="V44" s="185">
        <f>IF(OR(U44="",U44="-",$AF44="",$AF44="-"),"-",ROUND((U44/$AF44)*1000,1))</f>
        <v>0.7</v>
      </c>
      <c r="W44" s="161">
        <v>6</v>
      </c>
      <c r="X44" s="185">
        <f>IF(OR(W44="",W44="-",$AF44="",$AF44="-"),"-",ROUND((W44/$AF44)*1000,1))</f>
        <v>1</v>
      </c>
      <c r="Y44" s="161">
        <v>3</v>
      </c>
      <c r="Z44" s="185">
        <f>IF(OR(Y44="",Y44="-",$AF44="",$AF44="-"),"-",ROUND((Y44/$AF44)*1000,1))</f>
        <v>0.5</v>
      </c>
      <c r="AA44" s="161" t="s">
        <v>9</v>
      </c>
      <c r="AB44" s="185" t="str">
        <f>IF(OR(AA44="",AA44="-",$AF44="",$AF44="-"),"-",ROUND((AA44/$AF44)*1000,1))</f>
        <v>-</v>
      </c>
      <c r="AC44" s="161" t="s">
        <v>9</v>
      </c>
      <c r="AD44" s="185" t="str">
        <f>IF(OR(AC44="",AC44="-",$AF44="",$AF44="-"),"-",ROUND((AC44/$AF44)*1000,1))</f>
        <v>-</v>
      </c>
      <c r="AE44" s="37"/>
      <c r="AF44" s="22">
        <v>5737</v>
      </c>
      <c r="AG44" s="569" t="s">
        <v>325</v>
      </c>
    </row>
    <row r="45" spans="1:33" ht="12.75">
      <c r="A45" s="564"/>
      <c r="B45" s="23" t="s">
        <v>45</v>
      </c>
      <c r="C45" s="257">
        <v>32</v>
      </c>
      <c r="D45" s="186">
        <f>IF(OR(C45="",C45="-",$AF45="",$AF45="-"),"-",ROUND((C45/$AF45)*1000,1))</f>
        <v>11.4</v>
      </c>
      <c r="E45" s="238" t="s">
        <v>9</v>
      </c>
      <c r="F45" s="186" t="str">
        <f>IF(OR(E45="",E45="-",$AF45="",$AF45="-"),"-",ROUND((E45/$AF45)*1000,1))</f>
        <v>-</v>
      </c>
      <c r="G45" s="237">
        <v>16</v>
      </c>
      <c r="H45" s="186">
        <f>IF(OR(G45="",G45="-",$AF45="",$AF45="-"),"-",ROUND((G45/$AF45)*1000,1))</f>
        <v>5.7</v>
      </c>
      <c r="I45" s="237">
        <v>1</v>
      </c>
      <c r="J45" s="186">
        <f>IF(OR(I45="",I45="-",$AF45="",$AF45="-"),"-",ROUND((I45/$AF45)*1000,1))</f>
        <v>0.4</v>
      </c>
      <c r="K45" s="237" t="s">
        <v>9</v>
      </c>
      <c r="L45" s="186" t="str">
        <f>IF(OR(K45="",K45="-",$AF45="",$AF45="-"),"-",ROUND((K45/$AF45)*1000,1))</f>
        <v>-</v>
      </c>
      <c r="M45" s="237">
        <v>1</v>
      </c>
      <c r="N45" s="186">
        <f>IF(OR(M45="",M45="-",$AF45="",$AF45="-"),"-",ROUND((M45/$AF45)*1000,1))</f>
        <v>0.4</v>
      </c>
      <c r="O45" s="237">
        <v>1</v>
      </c>
      <c r="P45" s="186">
        <f>IF(OR(O45="",O45="-",$AF45="",$AF45="-"),"-",ROUND((O45/$AF45)*1000,1))</f>
        <v>0.4</v>
      </c>
      <c r="Q45" s="237">
        <v>3</v>
      </c>
      <c r="R45" s="186">
        <f>IF(OR(Q45="",Q45="-",$AF45="",$AF45="-"),"-",ROUND((Q45/$AF45)*1000,1))</f>
        <v>1.1</v>
      </c>
      <c r="S45" s="237" t="s">
        <v>9</v>
      </c>
      <c r="T45" s="186" t="str">
        <f>IF(OR(S45="",S45="-",$AF45="",$AF45="-"),"-",ROUND((S45/$AF45)*1000,1))</f>
        <v>-</v>
      </c>
      <c r="U45" s="237">
        <v>2</v>
      </c>
      <c r="V45" s="186">
        <f>IF(OR(U45="",U45="-",$AF45="",$AF45="-"),"-",ROUND((U45/$AF45)*1000,1))</f>
        <v>0.7</v>
      </c>
      <c r="W45" s="237">
        <v>2</v>
      </c>
      <c r="X45" s="186">
        <f>IF(OR(W45="",W45="-",$AF45="",$AF45="-"),"-",ROUND((W45/$AF45)*1000,1))</f>
        <v>0.7</v>
      </c>
      <c r="Y45" s="237" t="s">
        <v>9</v>
      </c>
      <c r="Z45" s="186" t="str">
        <f>IF(OR(Y45="",Y45="-",$AF45="",$AF45="-"),"-",ROUND((Y45/$AF45)*1000,1))</f>
        <v>-</v>
      </c>
      <c r="AA45" s="237" t="s">
        <v>9</v>
      </c>
      <c r="AB45" s="186" t="str">
        <f>IF(OR(AA45="",AA45="-",$AF45="",$AF45="-"),"-",ROUND((AA45/$AF45)*1000,1))</f>
        <v>-</v>
      </c>
      <c r="AC45" s="237" t="s">
        <v>9</v>
      </c>
      <c r="AD45" s="186" t="str">
        <f>IF(OR(AC45="",AC45="-",$AF45="",$AF45="-"),"-",ROUND((AC45/$AF45)*1000,1))</f>
        <v>-</v>
      </c>
      <c r="AE45" s="37"/>
      <c r="AF45" s="19">
        <v>2804</v>
      </c>
      <c r="AG45" s="570"/>
    </row>
    <row r="46" spans="1:33" ht="12.75">
      <c r="A46" s="565"/>
      <c r="B46" s="24" t="s">
        <v>46</v>
      </c>
      <c r="C46" s="258">
        <v>36</v>
      </c>
      <c r="D46" s="187">
        <f>IF(OR(C46="",C46="-",$AF46="",$AF46="-"),"-",ROUND((C46/$AF46)*1000,1))</f>
        <v>12.3</v>
      </c>
      <c r="E46" s="263" t="s">
        <v>9</v>
      </c>
      <c r="F46" s="187" t="str">
        <f>IF(OR(E46="",E46="-",$AF46="",$AF46="-"),"-",ROUND((E46/$AF46)*1000,1))</f>
        <v>-</v>
      </c>
      <c r="G46" s="241">
        <v>8</v>
      </c>
      <c r="H46" s="187">
        <f>IF(OR(G46="",G46="-",$AF46="",$AF46="-"),"-",ROUND((G46/$AF46)*1000,1))</f>
        <v>2.7</v>
      </c>
      <c r="I46" s="241" t="s">
        <v>9</v>
      </c>
      <c r="J46" s="187" t="str">
        <f>IF(OR(I46="",I46="-",$AF46="",$AF46="-"),"-",ROUND((I46/$AF46)*1000,1))</f>
        <v>-</v>
      </c>
      <c r="K46" s="241">
        <v>1</v>
      </c>
      <c r="L46" s="187">
        <f>IF(OR(K46="",K46="-",$AF46="",$AF46="-"),"-",ROUND((K46/$AF46)*1000,1))</f>
        <v>0.3</v>
      </c>
      <c r="M46" s="241">
        <v>3</v>
      </c>
      <c r="N46" s="187">
        <f>IF(OR(M46="",M46="-",$AF46="",$AF46="-"),"-",ROUND((M46/$AF46)*1000,1))</f>
        <v>1</v>
      </c>
      <c r="O46" s="241">
        <v>4</v>
      </c>
      <c r="P46" s="187">
        <f>IF(OR(O46="",O46="-",$AF46="",$AF46="-"),"-",ROUND((O46/$AF46)*1000,1))</f>
        <v>1.4</v>
      </c>
      <c r="Q46" s="241">
        <v>3</v>
      </c>
      <c r="R46" s="187">
        <f>IF(OR(Q46="",Q46="-",$AF46="",$AF46="-"),"-",ROUND((Q46/$AF46)*1000,1))</f>
        <v>1</v>
      </c>
      <c r="S46" s="241" t="s">
        <v>9</v>
      </c>
      <c r="T46" s="187" t="str">
        <f>IF(OR(S46="",S46="-",$AF46="",$AF46="-"),"-",ROUND((S46/$AF46)*1000,1))</f>
        <v>-</v>
      </c>
      <c r="U46" s="241">
        <v>2</v>
      </c>
      <c r="V46" s="187">
        <f>IF(OR(U46="",U46="-",$AF46="",$AF46="-"),"-",ROUND((U46/$AF46)*1000,1))</f>
        <v>0.7</v>
      </c>
      <c r="W46" s="241">
        <v>4</v>
      </c>
      <c r="X46" s="187">
        <f>IF(OR(W46="",W46="-",$AF46="",$AF46="-"),"-",ROUND((W46/$AF46)*1000,1))</f>
        <v>1.4</v>
      </c>
      <c r="Y46" s="241">
        <v>3</v>
      </c>
      <c r="Z46" s="187">
        <f>IF(OR(Y46="",Y46="-",$AF46="",$AF46="-"),"-",ROUND((Y46/$AF46)*1000,1))</f>
        <v>1</v>
      </c>
      <c r="AA46" s="241" t="s">
        <v>9</v>
      </c>
      <c r="AB46" s="187" t="str">
        <f>IF(OR(AA46="",AA46="-",$AF46="",$AF46="-"),"-",ROUND((AA46/$AF46)*1000,1))</f>
        <v>-</v>
      </c>
      <c r="AC46" s="241" t="s">
        <v>9</v>
      </c>
      <c r="AD46" s="187" t="str">
        <f>IF(OR(AC46="",AC46="-",$AF46="",$AF46="-"),"-",ROUND((AC46/$AF46)*1000,1))</f>
        <v>-</v>
      </c>
      <c r="AE46" s="37"/>
      <c r="AF46" s="20">
        <v>2933</v>
      </c>
      <c r="AG46" s="571"/>
    </row>
    <row r="47" spans="1:33" ht="12.75">
      <c r="A47" s="563" t="s">
        <v>87</v>
      </c>
      <c r="B47" s="21" t="s">
        <v>2</v>
      </c>
      <c r="C47" s="259">
        <v>101</v>
      </c>
      <c r="D47" s="185">
        <f>IF(OR(C47="",C47="-",$AF47="",$AF47="-"),"-",ROUND((C47/$AF47)*1000,1))</f>
        <v>14.1</v>
      </c>
      <c r="E47" s="265" t="s">
        <v>9</v>
      </c>
      <c r="F47" s="185" t="str">
        <f>IF(OR(E47="",E47="-",$AF47="",$AF47="-"),"-",ROUND((E47/$AF47)*1000,1))</f>
        <v>-</v>
      </c>
      <c r="G47" s="265">
        <v>29</v>
      </c>
      <c r="H47" s="185">
        <f>IF(OR(G47="",G47="-",$AF47="",$AF47="-"),"-",ROUND((G47/$AF47)*1000,1))</f>
        <v>4</v>
      </c>
      <c r="I47" s="265" t="s">
        <v>9</v>
      </c>
      <c r="J47" s="185" t="str">
        <f>IF(OR(I47="",I47="-",$AF47="",$AF47="-"),"-",ROUND((I47/$AF47)*1000,1))</f>
        <v>-</v>
      </c>
      <c r="K47" s="265" t="s">
        <v>9</v>
      </c>
      <c r="L47" s="185" t="str">
        <f>IF(OR(K47="",K47="-",$AF47="",$AF47="-"),"-",ROUND((K47/$AF47)*1000,1))</f>
        <v>-</v>
      </c>
      <c r="M47" s="161">
        <v>20</v>
      </c>
      <c r="N47" s="185">
        <f>IF(OR(M47="",M47="-",$AF47="",$AF47="-"),"-",ROUND((M47/$AF47)*1000,1))</f>
        <v>2.8</v>
      </c>
      <c r="O47" s="161">
        <v>10</v>
      </c>
      <c r="P47" s="185">
        <f>IF(OR(O47="",O47="-",$AF47="",$AF47="-"),"-",ROUND((O47/$AF47)*1000,1))</f>
        <v>1.4</v>
      </c>
      <c r="Q47" s="161">
        <v>6</v>
      </c>
      <c r="R47" s="185">
        <f>IF(OR(Q47="",Q47="-",$AF47="",$AF47="-"),"-",ROUND((Q47/$AF47)*1000,1))</f>
        <v>0.8</v>
      </c>
      <c r="S47" s="161">
        <v>1</v>
      </c>
      <c r="T47" s="185">
        <f>IF(OR(S47="",S47="-",$AF47="",$AF47="-"),"-",ROUND((S47/$AF47)*1000,1))</f>
        <v>0.1</v>
      </c>
      <c r="U47" s="161" t="s">
        <v>9</v>
      </c>
      <c r="V47" s="185" t="str">
        <f>IF(OR(U47="",U47="-",$AF47="",$AF47="-"),"-",ROUND((U47/$AF47)*1000,1))</f>
        <v>-</v>
      </c>
      <c r="W47" s="161">
        <v>7</v>
      </c>
      <c r="X47" s="185">
        <f>IF(OR(W47="",W47="-",$AF47="",$AF47="-"),"-",ROUND((W47/$AF47)*1000,1))</f>
        <v>1</v>
      </c>
      <c r="Y47" s="161">
        <v>2</v>
      </c>
      <c r="Z47" s="185">
        <f>IF(OR(Y47="",Y47="-",$AF47="",$AF47="-"),"-",ROUND((Y47/$AF47)*1000,1))</f>
        <v>0.3</v>
      </c>
      <c r="AA47" s="161">
        <v>1</v>
      </c>
      <c r="AB47" s="185">
        <f>IF(OR(AA47="",AA47="-",$AF47="",$AF47="-"),"-",ROUND((AA47/$AF47)*1000,1))</f>
        <v>0.1</v>
      </c>
      <c r="AC47" s="161" t="s">
        <v>9</v>
      </c>
      <c r="AD47" s="185" t="str">
        <f>IF(OR(AC47="",AC47="-",$AF47="",$AF47="-"),"-",ROUND((AC47/$AF47)*1000,1))</f>
        <v>-</v>
      </c>
      <c r="AE47" s="37"/>
      <c r="AF47" s="22">
        <v>7179</v>
      </c>
      <c r="AG47" s="569" t="s">
        <v>325</v>
      </c>
    </row>
    <row r="48" spans="1:33" ht="12.75">
      <c r="A48" s="564"/>
      <c r="B48" s="23" t="s">
        <v>45</v>
      </c>
      <c r="C48" s="257">
        <v>47</v>
      </c>
      <c r="D48" s="186">
        <f>IF(OR(C48="",C48="-",$AF48="",$AF48="-"),"-",ROUND((C48/$AF48)*1000,1))</f>
        <v>13.6</v>
      </c>
      <c r="E48" s="238" t="s">
        <v>9</v>
      </c>
      <c r="F48" s="186" t="str">
        <f>IF(OR(E48="",E48="-",$AF48="",$AF48="-"),"-",ROUND((E48/$AF48)*1000,1))</f>
        <v>-</v>
      </c>
      <c r="G48" s="237">
        <v>16</v>
      </c>
      <c r="H48" s="186">
        <f>IF(OR(G48="",G48="-",$AF48="",$AF48="-"),"-",ROUND((G48/$AF48)*1000,1))</f>
        <v>4.6</v>
      </c>
      <c r="I48" s="237" t="s">
        <v>9</v>
      </c>
      <c r="J48" s="186" t="str">
        <f>IF(OR(I48="",I48="-",$AF48="",$AF48="-"),"-",ROUND((I48/$AF48)*1000,1))</f>
        <v>-</v>
      </c>
      <c r="K48" s="237" t="s">
        <v>9</v>
      </c>
      <c r="L48" s="186" t="str">
        <f>IF(OR(K48="",K48="-",$AF48="",$AF48="-"),"-",ROUND((K48/$AF48)*1000,1))</f>
        <v>-</v>
      </c>
      <c r="M48" s="237">
        <v>6</v>
      </c>
      <c r="N48" s="186">
        <f>IF(OR(M48="",M48="-",$AF48="",$AF48="-"),"-",ROUND((M48/$AF48)*1000,1))</f>
        <v>1.7</v>
      </c>
      <c r="O48" s="237">
        <v>4</v>
      </c>
      <c r="P48" s="186">
        <f>IF(OR(O48="",O48="-",$AF48="",$AF48="-"),"-",ROUND((O48/$AF48)*1000,1))</f>
        <v>1.2</v>
      </c>
      <c r="Q48" s="237">
        <v>4</v>
      </c>
      <c r="R48" s="186">
        <f>IF(OR(Q48="",Q48="-",$AF48="",$AF48="-"),"-",ROUND((Q48/$AF48)*1000,1))</f>
        <v>1.2</v>
      </c>
      <c r="S48" s="237">
        <v>1</v>
      </c>
      <c r="T48" s="186">
        <f>IF(OR(S48="",S48="-",$AF48="",$AF48="-"),"-",ROUND((S48/$AF48)*1000,1))</f>
        <v>0.3</v>
      </c>
      <c r="U48" s="237" t="s">
        <v>9</v>
      </c>
      <c r="V48" s="186" t="str">
        <f>IF(OR(U48="",U48="-",$AF48="",$AF48="-"),"-",ROUND((U48/$AF48)*1000,1))</f>
        <v>-</v>
      </c>
      <c r="W48" s="237">
        <v>3</v>
      </c>
      <c r="X48" s="186">
        <f>IF(OR(W48="",W48="-",$AF48="",$AF48="-"),"-",ROUND((W48/$AF48)*1000,1))</f>
        <v>0.9</v>
      </c>
      <c r="Y48" s="237">
        <v>2</v>
      </c>
      <c r="Z48" s="186">
        <f>IF(OR(Y48="",Y48="-",$AF48="",$AF48="-"),"-",ROUND((Y48/$AF48)*1000,1))</f>
        <v>0.6</v>
      </c>
      <c r="AA48" s="237">
        <v>1</v>
      </c>
      <c r="AB48" s="186">
        <f>IF(OR(AA48="",AA48="-",$AF48="",$AF48="-"),"-",ROUND((AA48/$AF48)*1000,1))</f>
        <v>0.3</v>
      </c>
      <c r="AC48" s="237" t="s">
        <v>9</v>
      </c>
      <c r="AD48" s="186" t="str">
        <f>IF(OR(AC48="",AC48="-",$AF48="",$AF48="-"),"-",ROUND((AC48/$AF48)*1000,1))</f>
        <v>-</v>
      </c>
      <c r="AE48" s="37"/>
      <c r="AF48" s="19">
        <v>3447</v>
      </c>
      <c r="AG48" s="570"/>
    </row>
    <row r="49" spans="1:33" ht="12.75">
      <c r="A49" s="565"/>
      <c r="B49" s="24" t="s">
        <v>46</v>
      </c>
      <c r="C49" s="258">
        <v>54</v>
      </c>
      <c r="D49" s="187">
        <f>IF(OR(C49="",C49="-",$AF49="",$AF49="-"),"-",ROUND((C49/$AF49)*1000,1))</f>
        <v>14.5</v>
      </c>
      <c r="E49" s="263" t="s">
        <v>9</v>
      </c>
      <c r="F49" s="187" t="str">
        <f>IF(OR(E49="",E49="-",$AF49="",$AF49="-"),"-",ROUND((E49/$AF49)*1000,1))</f>
        <v>-</v>
      </c>
      <c r="G49" s="241">
        <v>13</v>
      </c>
      <c r="H49" s="187">
        <f>IF(OR(G49="",G49="-",$AF49="",$AF49="-"),"-",ROUND((G49/$AF49)*1000,1))</f>
        <v>3.5</v>
      </c>
      <c r="I49" s="241" t="s">
        <v>9</v>
      </c>
      <c r="J49" s="187" t="str">
        <f>IF(OR(I49="",I49="-",$AF49="",$AF49="-"),"-",ROUND((I49/$AF49)*1000,1))</f>
        <v>-</v>
      </c>
      <c r="K49" s="241" t="s">
        <v>9</v>
      </c>
      <c r="L49" s="187" t="str">
        <f>IF(OR(K49="",K49="-",$AF49="",$AF49="-"),"-",ROUND((K49/$AF49)*1000,1))</f>
        <v>-</v>
      </c>
      <c r="M49" s="241">
        <v>14</v>
      </c>
      <c r="N49" s="187">
        <f>IF(OR(M49="",M49="-",$AF49="",$AF49="-"),"-",ROUND((M49/$AF49)*1000,1))</f>
        <v>3.8</v>
      </c>
      <c r="O49" s="241">
        <v>6</v>
      </c>
      <c r="P49" s="187">
        <f>IF(OR(O49="",O49="-",$AF49="",$AF49="-"),"-",ROUND((O49/$AF49)*1000,1))</f>
        <v>1.6</v>
      </c>
      <c r="Q49" s="241">
        <v>2</v>
      </c>
      <c r="R49" s="187">
        <f>IF(OR(Q49="",Q49="-",$AF49="",$AF49="-"),"-",ROUND((Q49/$AF49)*1000,1))</f>
        <v>0.5</v>
      </c>
      <c r="S49" s="241" t="s">
        <v>9</v>
      </c>
      <c r="T49" s="187" t="str">
        <f>IF(OR(S49="",S49="-",$AF49="",$AF49="-"),"-",ROUND((S49/$AF49)*1000,1))</f>
        <v>-</v>
      </c>
      <c r="U49" s="241" t="s">
        <v>9</v>
      </c>
      <c r="V49" s="187" t="str">
        <f>IF(OR(U49="",U49="-",$AF49="",$AF49="-"),"-",ROUND((U49/$AF49)*1000,1))</f>
        <v>-</v>
      </c>
      <c r="W49" s="241">
        <v>4</v>
      </c>
      <c r="X49" s="187">
        <f>IF(OR(W49="",W49="-",$AF49="",$AF49="-"),"-",ROUND((W49/$AF49)*1000,1))</f>
        <v>1.1</v>
      </c>
      <c r="Y49" s="241" t="s">
        <v>9</v>
      </c>
      <c r="Z49" s="187" t="str">
        <f>IF(OR(Y49="",Y49="-",$AF49="",$AF49="-"),"-",ROUND((Y49/$AF49)*1000,1))</f>
        <v>-</v>
      </c>
      <c r="AA49" s="241" t="s">
        <v>9</v>
      </c>
      <c r="AB49" s="187" t="str">
        <f>IF(OR(AA49="",AA49="-",$AF49="",$AF49="-"),"-",ROUND((AA49/$AF49)*1000,1))</f>
        <v>-</v>
      </c>
      <c r="AC49" s="241" t="s">
        <v>9</v>
      </c>
      <c r="AD49" s="187" t="str">
        <f>IF(OR(AC49="",AC49="-",$AF49="",$AF49="-"),"-",ROUND((AC49/$AF49)*1000,1))</f>
        <v>-</v>
      </c>
      <c r="AE49" s="37"/>
      <c r="AF49" s="20">
        <v>3732</v>
      </c>
      <c r="AG49" s="571"/>
    </row>
    <row r="50" spans="1:33" ht="12.75">
      <c r="A50" s="612" t="s">
        <v>88</v>
      </c>
      <c r="B50" s="21" t="s">
        <v>2</v>
      </c>
      <c r="C50" s="259">
        <v>278</v>
      </c>
      <c r="D50" s="185">
        <f>IF(OR(C50="",C50="-",$AF50="",$AF50="-"),"-",ROUND((C50/$AF50)*1000,1))</f>
        <v>10.2</v>
      </c>
      <c r="E50" s="265" t="s">
        <v>9</v>
      </c>
      <c r="F50" s="185" t="str">
        <f>IF(OR(E50="",E50="-",$AF50="",$AF50="-"),"-",ROUND((E50/$AF50)*1000,1))</f>
        <v>-</v>
      </c>
      <c r="G50" s="265">
        <v>81</v>
      </c>
      <c r="H50" s="185">
        <f>IF(OR(G50="",G50="-",$AF50="",$AF50="-"),"-",ROUND((G50/$AF50)*1000,1))</f>
        <v>3</v>
      </c>
      <c r="I50" s="265">
        <v>7</v>
      </c>
      <c r="J50" s="185">
        <f>IF(OR(I50="",I50="-",$AF50="",$AF50="-"),"-",ROUND((I50/$AF50)*1000,1))</f>
        <v>0.3</v>
      </c>
      <c r="K50" s="265">
        <v>3</v>
      </c>
      <c r="L50" s="185">
        <f>IF(OR(K50="",K50="-",$AF50="",$AF50="-"),"-",ROUND((K50/$AF50)*1000,1))</f>
        <v>0.1</v>
      </c>
      <c r="M50" s="161">
        <v>56</v>
      </c>
      <c r="N50" s="185">
        <f>IF(OR(M50="",M50="-",$AF50="",$AF50="-"),"-",ROUND((M50/$AF50)*1000,1))</f>
        <v>2.1</v>
      </c>
      <c r="O50" s="161">
        <v>21</v>
      </c>
      <c r="P50" s="185">
        <f>IF(OR(O50="",O50="-",$AF50="",$AF50="-"),"-",ROUND((O50/$AF50)*1000,1))</f>
        <v>0.8</v>
      </c>
      <c r="Q50" s="161">
        <v>27</v>
      </c>
      <c r="R50" s="185">
        <f>IF(OR(Q50="",Q50="-",$AF50="",$AF50="-"),"-",ROUND((Q50/$AF50)*1000,1))</f>
        <v>1</v>
      </c>
      <c r="S50" s="161">
        <v>4</v>
      </c>
      <c r="T50" s="185">
        <f>IF(OR(S50="",S50="-",$AF50="",$AF50="-"),"-",ROUND((S50/$AF50)*1000,1))</f>
        <v>0.1</v>
      </c>
      <c r="U50" s="161">
        <v>7</v>
      </c>
      <c r="V50" s="185">
        <f>IF(OR(U50="",U50="-",$AF50="",$AF50="-"),"-",ROUND((U50/$AF50)*1000,1))</f>
        <v>0.3</v>
      </c>
      <c r="W50" s="161">
        <v>9</v>
      </c>
      <c r="X50" s="185">
        <f>IF(OR(W50="",W50="-",$AF50="",$AF50="-"),"-",ROUND((W50/$AF50)*1000,1))</f>
        <v>0.3</v>
      </c>
      <c r="Y50" s="161">
        <v>6</v>
      </c>
      <c r="Z50" s="185">
        <f>IF(OR(Y50="",Y50="-",$AF50="",$AF50="-"),"-",ROUND((Y50/$AF50)*1000,1))</f>
        <v>0.2</v>
      </c>
      <c r="AA50" s="161">
        <v>6</v>
      </c>
      <c r="AB50" s="185">
        <f>IF(OR(AA50="",AA50="-",$AF50="",$AF50="-"),"-",ROUND((AA50/$AF50)*1000,1))</f>
        <v>0.2</v>
      </c>
      <c r="AC50" s="161">
        <v>1</v>
      </c>
      <c r="AD50" s="185">
        <f>IF(OR(AC50="",AC50="-",$AF50="",$AF50="-"),"-",ROUND((AC50/$AF50)*1000,1))</f>
        <v>0</v>
      </c>
      <c r="AE50" s="37"/>
      <c r="AF50" s="22">
        <v>27269</v>
      </c>
      <c r="AG50" s="569" t="s">
        <v>325</v>
      </c>
    </row>
    <row r="51" spans="1:33" ht="12.75">
      <c r="A51" s="613"/>
      <c r="B51" s="23" t="s">
        <v>45</v>
      </c>
      <c r="C51" s="257">
        <v>148</v>
      </c>
      <c r="D51" s="186">
        <f>IF(OR(C51="",C51="-",$AF51="",$AF51="-"),"-",ROUND((C51/$AF51)*1000,1))</f>
        <v>11.4</v>
      </c>
      <c r="E51" s="238" t="s">
        <v>9</v>
      </c>
      <c r="F51" s="186" t="str">
        <f>IF(OR(E51="",E51="-",$AF51="",$AF51="-"),"-",ROUND((E51/$AF51)*1000,1))</f>
        <v>-</v>
      </c>
      <c r="G51" s="237">
        <v>45</v>
      </c>
      <c r="H51" s="186">
        <f>IF(OR(G51="",G51="-",$AF51="",$AF51="-"),"-",ROUND((G51/$AF51)*1000,1))</f>
        <v>3.5</v>
      </c>
      <c r="I51" s="237">
        <v>2</v>
      </c>
      <c r="J51" s="186">
        <f>IF(OR(I51="",I51="-",$AF51="",$AF51="-"),"-",ROUND((I51/$AF51)*1000,1))</f>
        <v>0.2</v>
      </c>
      <c r="K51" s="237">
        <v>1</v>
      </c>
      <c r="L51" s="186">
        <f>IF(OR(K51="",K51="-",$AF51="",$AF51="-"),"-",ROUND((K51/$AF51)*1000,1))</f>
        <v>0.1</v>
      </c>
      <c r="M51" s="237">
        <v>26</v>
      </c>
      <c r="N51" s="186">
        <f>IF(OR(M51="",M51="-",$AF51="",$AF51="-"),"-",ROUND((M51/$AF51)*1000,1))</f>
        <v>2</v>
      </c>
      <c r="O51" s="237">
        <v>8</v>
      </c>
      <c r="P51" s="186">
        <f>IF(OR(O51="",O51="-",$AF51="",$AF51="-"),"-",ROUND((O51/$AF51)*1000,1))</f>
        <v>0.6</v>
      </c>
      <c r="Q51" s="237">
        <v>20</v>
      </c>
      <c r="R51" s="186">
        <f>IF(OR(Q51="",Q51="-",$AF51="",$AF51="-"),"-",ROUND((Q51/$AF51)*1000,1))</f>
        <v>1.5</v>
      </c>
      <c r="S51" s="237">
        <v>2</v>
      </c>
      <c r="T51" s="186">
        <f>IF(OR(S51="",S51="-",$AF51="",$AF51="-"),"-",ROUND((S51/$AF51)*1000,1))</f>
        <v>0.2</v>
      </c>
      <c r="U51" s="237">
        <v>4</v>
      </c>
      <c r="V51" s="186">
        <f>IF(OR(U51="",U51="-",$AF51="",$AF51="-"),"-",ROUND((U51/$AF51)*1000,1))</f>
        <v>0.3</v>
      </c>
      <c r="W51" s="237">
        <v>4</v>
      </c>
      <c r="X51" s="186">
        <f>IF(OR(W51="",W51="-",$AF51="",$AF51="-"),"-",ROUND((W51/$AF51)*1000,1))</f>
        <v>0.3</v>
      </c>
      <c r="Y51" s="237">
        <v>4</v>
      </c>
      <c r="Z51" s="186">
        <f>IF(OR(Y51="",Y51="-",$AF51="",$AF51="-"),"-",ROUND((Y51/$AF51)*1000,1))</f>
        <v>0.3</v>
      </c>
      <c r="AA51" s="237">
        <v>3</v>
      </c>
      <c r="AB51" s="186">
        <f>IF(OR(AA51="",AA51="-",$AF51="",$AF51="-"),"-",ROUND((AA51/$AF51)*1000,1))</f>
        <v>0.2</v>
      </c>
      <c r="AC51" s="237">
        <v>1</v>
      </c>
      <c r="AD51" s="186">
        <f>IF(OR(AC51="",AC51="-",$AF51="",$AF51="-"),"-",ROUND((AC51/$AF51)*1000,1))</f>
        <v>0.1</v>
      </c>
      <c r="AE51" s="37"/>
      <c r="AF51" s="19">
        <v>12965</v>
      </c>
      <c r="AG51" s="570"/>
    </row>
    <row r="52" spans="1:33" ht="12.75">
      <c r="A52" s="614"/>
      <c r="B52" s="24" t="s">
        <v>46</v>
      </c>
      <c r="C52" s="258">
        <v>130</v>
      </c>
      <c r="D52" s="187">
        <f>IF(OR(C52="",C52="-",$AF52="",$AF52="-"),"-",ROUND((C52/$AF52)*1000,1))</f>
        <v>9.1</v>
      </c>
      <c r="E52" s="263" t="s">
        <v>9</v>
      </c>
      <c r="F52" s="187" t="str">
        <f>IF(OR(E52="",E52="-",$AF52="",$AF52="-"),"-",ROUND((E52/$AF52)*1000,1))</f>
        <v>-</v>
      </c>
      <c r="G52" s="241">
        <v>36</v>
      </c>
      <c r="H52" s="187">
        <f>IF(OR(G52="",G52="-",$AF52="",$AF52="-"),"-",ROUND((G52/$AF52)*1000,1))</f>
        <v>2.5</v>
      </c>
      <c r="I52" s="241">
        <v>5</v>
      </c>
      <c r="J52" s="187">
        <f>IF(OR(I52="",I52="-",$AF52="",$AF52="-"),"-",ROUND((I52/$AF52)*1000,1))</f>
        <v>0.3</v>
      </c>
      <c r="K52" s="241">
        <v>2</v>
      </c>
      <c r="L52" s="187">
        <f>IF(OR(K52="",K52="-",$AF52="",$AF52="-"),"-",ROUND((K52/$AF52)*1000,1))</f>
        <v>0.1</v>
      </c>
      <c r="M52" s="241">
        <v>30</v>
      </c>
      <c r="N52" s="187">
        <f>IF(OR(M52="",M52="-",$AF52="",$AF52="-"),"-",ROUND((M52/$AF52)*1000,1))</f>
        <v>2.1</v>
      </c>
      <c r="O52" s="241">
        <v>13</v>
      </c>
      <c r="P52" s="187">
        <f>IF(OR(O52="",O52="-",$AF52="",$AF52="-"),"-",ROUND((O52/$AF52)*1000,1))</f>
        <v>0.9</v>
      </c>
      <c r="Q52" s="241">
        <v>7</v>
      </c>
      <c r="R52" s="187">
        <f>IF(OR(Q52="",Q52="-",$AF52="",$AF52="-"),"-",ROUND((Q52/$AF52)*1000,1))</f>
        <v>0.5</v>
      </c>
      <c r="S52" s="241">
        <v>2</v>
      </c>
      <c r="T52" s="187">
        <f>IF(OR(S52="",S52="-",$AF52="",$AF52="-"),"-",ROUND((S52/$AF52)*1000,1))</f>
        <v>0.1</v>
      </c>
      <c r="U52" s="241">
        <v>3</v>
      </c>
      <c r="V52" s="187">
        <f>IF(OR(U52="",U52="-",$AF52="",$AF52="-"),"-",ROUND((U52/$AF52)*1000,1))</f>
        <v>0.2</v>
      </c>
      <c r="W52" s="241">
        <v>5</v>
      </c>
      <c r="X52" s="187">
        <f>IF(OR(W52="",W52="-",$AF52="",$AF52="-"),"-",ROUND((W52/$AF52)*1000,1))</f>
        <v>0.3</v>
      </c>
      <c r="Y52" s="241">
        <v>2</v>
      </c>
      <c r="Z52" s="187">
        <f>IF(OR(Y52="",Y52="-",$AF52="",$AF52="-"),"-",ROUND((Y52/$AF52)*1000,1))</f>
        <v>0.1</v>
      </c>
      <c r="AA52" s="241">
        <v>3</v>
      </c>
      <c r="AB52" s="187">
        <f>IF(OR(AA52="",AA52="-",$AF52="",$AF52="-"),"-",ROUND((AA52/$AF52)*1000,1))</f>
        <v>0.2</v>
      </c>
      <c r="AC52" s="241" t="s">
        <v>9</v>
      </c>
      <c r="AD52" s="187" t="str">
        <f>IF(OR(AC52="",AC52="-",$AF52="",$AF52="-"),"-",ROUND((AC52/$AF52)*1000,1))</f>
        <v>-</v>
      </c>
      <c r="AE52" s="37"/>
      <c r="AF52" s="20">
        <v>14304</v>
      </c>
      <c r="AG52" s="571"/>
    </row>
    <row r="53" spans="1:33" ht="12.75">
      <c r="A53" s="563" t="s">
        <v>89</v>
      </c>
      <c r="B53" s="21" t="s">
        <v>2</v>
      </c>
      <c r="C53" s="259">
        <v>117</v>
      </c>
      <c r="D53" s="185">
        <f>IF(OR(C53="",C53="-",$AF53="",$AF53="-"),"-",ROUND((C53/$AF53)*1000,1))</f>
        <v>16.7</v>
      </c>
      <c r="E53" s="265">
        <v>1</v>
      </c>
      <c r="F53" s="185">
        <f>IF(OR(E53="",E53="-",$AF53="",$AF53="-"),"-",ROUND((E53/$AF53)*1000,1))</f>
        <v>0.1</v>
      </c>
      <c r="G53" s="265">
        <v>38</v>
      </c>
      <c r="H53" s="185">
        <f>IF(OR(G53="",G53="-",$AF53="",$AF53="-"),"-",ROUND((G53/$AF53)*1000,1))</f>
        <v>5.4</v>
      </c>
      <c r="I53" s="265" t="s">
        <v>9</v>
      </c>
      <c r="J53" s="185" t="str">
        <f>IF(OR(I53="",I53="-",$AF53="",$AF53="-"),"-",ROUND((I53/$AF53)*1000,1))</f>
        <v>-</v>
      </c>
      <c r="K53" s="265" t="s">
        <v>9</v>
      </c>
      <c r="L53" s="185" t="str">
        <f>IF(OR(K53="",K53="-",$AF53="",$AF53="-"),"-",ROUND((K53/$AF53)*1000,1))</f>
        <v>-</v>
      </c>
      <c r="M53" s="161">
        <v>18</v>
      </c>
      <c r="N53" s="185">
        <f>IF(OR(M53="",M53="-",$AF53="",$AF53="-"),"-",ROUND((M53/$AF53)*1000,1))</f>
        <v>2.6</v>
      </c>
      <c r="O53" s="161">
        <v>13</v>
      </c>
      <c r="P53" s="185">
        <f>IF(OR(O53="",O53="-",$AF53="",$AF53="-"),"-",ROUND((O53/$AF53)*1000,1))</f>
        <v>1.9</v>
      </c>
      <c r="Q53" s="161">
        <v>7</v>
      </c>
      <c r="R53" s="185">
        <f>IF(OR(Q53="",Q53="-",$AF53="",$AF53="-"),"-",ROUND((Q53/$AF53)*1000,1))</f>
        <v>1</v>
      </c>
      <c r="S53" s="161">
        <v>2</v>
      </c>
      <c r="T53" s="185">
        <f>IF(OR(S53="",S53="-",$AF53="",$AF53="-"),"-",ROUND((S53/$AF53)*1000,1))</f>
        <v>0.3</v>
      </c>
      <c r="U53" s="161">
        <v>2</v>
      </c>
      <c r="V53" s="185">
        <f>IF(OR(U53="",U53="-",$AF53="",$AF53="-"),"-",ROUND((U53/$AF53)*1000,1))</f>
        <v>0.3</v>
      </c>
      <c r="W53" s="161">
        <v>10</v>
      </c>
      <c r="X53" s="185">
        <f>IF(OR(W53="",W53="-",$AF53="",$AF53="-"),"-",ROUND((W53/$AF53)*1000,1))</f>
        <v>1.4</v>
      </c>
      <c r="Y53" s="161">
        <v>5</v>
      </c>
      <c r="Z53" s="185">
        <f>IF(OR(Y53="",Y53="-",$AF53="",$AF53="-"),"-",ROUND((Y53/$AF53)*1000,1))</f>
        <v>0.7</v>
      </c>
      <c r="AA53" s="161">
        <v>3</v>
      </c>
      <c r="AB53" s="185">
        <f>IF(OR(AA53="",AA53="-",$AF53="",$AF53="-"),"-",ROUND((AA53/$AF53)*1000,1))</f>
        <v>0.4</v>
      </c>
      <c r="AC53" s="161" t="s">
        <v>9</v>
      </c>
      <c r="AD53" s="185" t="str">
        <f>IF(OR(AC53="",AC53="-",$AF53="",$AF53="-"),"-",ROUND((AC53/$AF53)*1000,1))</f>
        <v>-</v>
      </c>
      <c r="AE53" s="37"/>
      <c r="AF53" s="22">
        <v>6996</v>
      </c>
      <c r="AG53" s="569" t="s">
        <v>325</v>
      </c>
    </row>
    <row r="54" spans="1:33" ht="12.75">
      <c r="A54" s="564"/>
      <c r="B54" s="23" t="s">
        <v>45</v>
      </c>
      <c r="C54" s="257">
        <v>72</v>
      </c>
      <c r="D54" s="186">
        <f>IF(OR(C54="",C54="-",$AF54="",$AF54="-"),"-",ROUND((C54/$AF54)*1000,1))</f>
        <v>22</v>
      </c>
      <c r="E54" s="238">
        <v>1</v>
      </c>
      <c r="F54" s="186">
        <f>IF(OR(E54="",E54="-",$AF54="",$AF54="-"),"-",ROUND((E54/$AF54)*1000,1))</f>
        <v>0.3</v>
      </c>
      <c r="G54" s="237">
        <v>25</v>
      </c>
      <c r="H54" s="186">
        <f>IF(OR(G54="",G54="-",$AF54="",$AF54="-"),"-",ROUND((G54/$AF54)*1000,1))</f>
        <v>7.6</v>
      </c>
      <c r="I54" s="237" t="s">
        <v>9</v>
      </c>
      <c r="J54" s="186" t="str">
        <f>IF(OR(I54="",I54="-",$AF54="",$AF54="-"),"-",ROUND((I54/$AF54)*1000,1))</f>
        <v>-</v>
      </c>
      <c r="K54" s="237" t="s">
        <v>9</v>
      </c>
      <c r="L54" s="186" t="str">
        <f>IF(OR(K54="",K54="-",$AF54="",$AF54="-"),"-",ROUND((K54/$AF54)*1000,1))</f>
        <v>-</v>
      </c>
      <c r="M54" s="237">
        <v>8</v>
      </c>
      <c r="N54" s="186">
        <f>IF(OR(M54="",M54="-",$AF54="",$AF54="-"),"-",ROUND((M54/$AF54)*1000,1))</f>
        <v>2.4</v>
      </c>
      <c r="O54" s="237">
        <v>8</v>
      </c>
      <c r="P54" s="186">
        <f>IF(OR(O54="",O54="-",$AF54="",$AF54="-"),"-",ROUND((O54/$AF54)*1000,1))</f>
        <v>2.4</v>
      </c>
      <c r="Q54" s="237">
        <v>7</v>
      </c>
      <c r="R54" s="186">
        <f>IF(OR(Q54="",Q54="-",$AF54="",$AF54="-"),"-",ROUND((Q54/$AF54)*1000,1))</f>
        <v>2.1</v>
      </c>
      <c r="S54" s="237">
        <v>1</v>
      </c>
      <c r="T54" s="186">
        <f>IF(OR(S54="",S54="-",$AF54="",$AF54="-"),"-",ROUND((S54/$AF54)*1000,1))</f>
        <v>0.3</v>
      </c>
      <c r="U54" s="237" t="s">
        <v>9</v>
      </c>
      <c r="V54" s="186" t="str">
        <f>IF(OR(U54="",U54="-",$AF54="",$AF54="-"),"-",ROUND((U54/$AF54)*1000,1))</f>
        <v>-</v>
      </c>
      <c r="W54" s="237">
        <v>2</v>
      </c>
      <c r="X54" s="186">
        <f>IF(OR(W54="",W54="-",$AF54="",$AF54="-"),"-",ROUND((W54/$AF54)*1000,1))</f>
        <v>0.6</v>
      </c>
      <c r="Y54" s="237">
        <v>4</v>
      </c>
      <c r="Z54" s="186">
        <f>IF(OR(Y54="",Y54="-",$AF54="",$AF54="-"),"-",ROUND((Y54/$AF54)*1000,1))</f>
        <v>1.2</v>
      </c>
      <c r="AA54" s="237">
        <v>3</v>
      </c>
      <c r="AB54" s="186">
        <f>IF(OR(AA54="",AA54="-",$AF54="",$AF54="-"),"-",ROUND((AA54/$AF54)*1000,1))</f>
        <v>0.9</v>
      </c>
      <c r="AC54" s="237" t="s">
        <v>9</v>
      </c>
      <c r="AD54" s="186" t="str">
        <f>IF(OR(AC54="",AC54="-",$AF54="",$AF54="-"),"-",ROUND((AC54/$AF54)*1000,1))</f>
        <v>-</v>
      </c>
      <c r="AE54" s="37"/>
      <c r="AF54" s="19">
        <v>3273</v>
      </c>
      <c r="AG54" s="570"/>
    </row>
    <row r="55" spans="1:33" ht="12.75">
      <c r="A55" s="565"/>
      <c r="B55" s="24" t="s">
        <v>46</v>
      </c>
      <c r="C55" s="258">
        <v>45</v>
      </c>
      <c r="D55" s="187">
        <f>IF(OR(C55="",C55="-",$AF55="",$AF55="-"),"-",ROUND((C55/$AF55)*1000,1))</f>
        <v>12.1</v>
      </c>
      <c r="E55" s="263" t="s">
        <v>9</v>
      </c>
      <c r="F55" s="187" t="str">
        <f>IF(OR(E55="",E55="-",$AF55="",$AF55="-"),"-",ROUND((E55/$AF55)*1000,1))</f>
        <v>-</v>
      </c>
      <c r="G55" s="241">
        <v>13</v>
      </c>
      <c r="H55" s="187">
        <f>IF(OR(G55="",G55="-",$AF55="",$AF55="-"),"-",ROUND((G55/$AF55)*1000,1))</f>
        <v>3.5</v>
      </c>
      <c r="I55" s="241" t="s">
        <v>9</v>
      </c>
      <c r="J55" s="187" t="str">
        <f>IF(OR(I55="",I55="-",$AF55="",$AF55="-"),"-",ROUND((I55/$AF55)*1000,1))</f>
        <v>-</v>
      </c>
      <c r="K55" s="241" t="s">
        <v>9</v>
      </c>
      <c r="L55" s="187" t="str">
        <f>IF(OR(K55="",K55="-",$AF55="",$AF55="-"),"-",ROUND((K55/$AF55)*1000,1))</f>
        <v>-</v>
      </c>
      <c r="M55" s="241">
        <v>10</v>
      </c>
      <c r="N55" s="187">
        <f>IF(OR(M55="",M55="-",$AF55="",$AF55="-"),"-",ROUND((M55/$AF55)*1000,1))</f>
        <v>2.7</v>
      </c>
      <c r="O55" s="241">
        <v>5</v>
      </c>
      <c r="P55" s="187">
        <f>IF(OR(O55="",O55="-",$AF55="",$AF55="-"),"-",ROUND((O55/$AF55)*1000,1))</f>
        <v>1.3</v>
      </c>
      <c r="Q55" s="241" t="s">
        <v>9</v>
      </c>
      <c r="R55" s="187" t="str">
        <f>IF(OR(Q55="",Q55="-",$AF55="",$AF55="-"),"-",ROUND((Q55/$AF55)*1000,1))</f>
        <v>-</v>
      </c>
      <c r="S55" s="241">
        <v>1</v>
      </c>
      <c r="T55" s="187">
        <f>IF(OR(S55="",S55="-",$AF55="",$AF55="-"),"-",ROUND((S55/$AF55)*1000,1))</f>
        <v>0.3</v>
      </c>
      <c r="U55" s="241">
        <v>2</v>
      </c>
      <c r="V55" s="187">
        <f>IF(OR(U55="",U55="-",$AF55="",$AF55="-"),"-",ROUND((U55/$AF55)*1000,1))</f>
        <v>0.5</v>
      </c>
      <c r="W55" s="241">
        <v>8</v>
      </c>
      <c r="X55" s="187">
        <f>IF(OR(W55="",W55="-",$AF55="",$AF55="-"),"-",ROUND((W55/$AF55)*1000,1))</f>
        <v>2.1</v>
      </c>
      <c r="Y55" s="241">
        <v>1</v>
      </c>
      <c r="Z55" s="187">
        <f>IF(OR(Y55="",Y55="-",$AF55="",$AF55="-"),"-",ROUND((Y55/$AF55)*1000,1))</f>
        <v>0.3</v>
      </c>
      <c r="AA55" s="241" t="s">
        <v>9</v>
      </c>
      <c r="AB55" s="187" t="str">
        <f>IF(OR(AA55="",AA55="-",$AF55="",$AF55="-"),"-",ROUND((AA55/$AF55)*1000,1))</f>
        <v>-</v>
      </c>
      <c r="AC55" s="241" t="s">
        <v>9</v>
      </c>
      <c r="AD55" s="187" t="str">
        <f>IF(OR(AC55="",AC55="-",$AF55="",$AF55="-"),"-",ROUND((AC55/$AF55)*1000,1))</f>
        <v>-</v>
      </c>
      <c r="AE55" s="37"/>
      <c r="AF55" s="20">
        <v>3723</v>
      </c>
      <c r="AG55" s="571"/>
    </row>
    <row r="56" spans="1:33" ht="12.75">
      <c r="A56" s="563" t="s">
        <v>90</v>
      </c>
      <c r="B56" s="21" t="s">
        <v>2</v>
      </c>
      <c r="C56" s="259">
        <v>44</v>
      </c>
      <c r="D56" s="185">
        <f>IF(OR(C56="",C56="-",$AF56="",$AF56="-"),"-",ROUND((C56/$AF56)*1000,1))</f>
        <v>13.6</v>
      </c>
      <c r="E56" s="265" t="s">
        <v>9</v>
      </c>
      <c r="F56" s="185" t="str">
        <f>IF(OR(E56="",E56="-",$AF56="",$AF56="-"),"-",ROUND((E56/$AF56)*1000,1))</f>
        <v>-</v>
      </c>
      <c r="G56" s="265">
        <v>11</v>
      </c>
      <c r="H56" s="185">
        <f>IF(OR(G56="",G56="-",$AF56="",$AF56="-"),"-",ROUND((G56/$AF56)*1000,1))</f>
        <v>3.4</v>
      </c>
      <c r="I56" s="265" t="s">
        <v>9</v>
      </c>
      <c r="J56" s="185" t="str">
        <f>IF(OR(I56="",I56="-",$AF56="",$AF56="-"),"-",ROUND((I56/$AF56)*1000,1))</f>
        <v>-</v>
      </c>
      <c r="K56" s="265" t="s">
        <v>9</v>
      </c>
      <c r="L56" s="185" t="str">
        <f>IF(OR(K56="",K56="-",$AF56="",$AF56="-"),"-",ROUND((K56/$AF56)*1000,1))</f>
        <v>-</v>
      </c>
      <c r="M56" s="161">
        <v>11</v>
      </c>
      <c r="N56" s="185">
        <f>IF(OR(M56="",M56="-",$AF56="",$AF56="-"),"-",ROUND((M56/$AF56)*1000,1))</f>
        <v>3.4</v>
      </c>
      <c r="O56" s="161">
        <v>5</v>
      </c>
      <c r="P56" s="185">
        <f>IF(OR(O56="",O56="-",$AF56="",$AF56="-"),"-",ROUND((O56/$AF56)*1000,1))</f>
        <v>1.5</v>
      </c>
      <c r="Q56" s="161">
        <v>1</v>
      </c>
      <c r="R56" s="185">
        <f>IF(OR(Q56="",Q56="-",$AF56="",$AF56="-"),"-",ROUND((Q56/$AF56)*1000,1))</f>
        <v>0.3</v>
      </c>
      <c r="S56" s="161" t="s">
        <v>9</v>
      </c>
      <c r="T56" s="185" t="str">
        <f>IF(OR(S56="",S56="-",$AF56="",$AF56="-"),"-",ROUND((S56/$AF56)*1000,1))</f>
        <v>-</v>
      </c>
      <c r="U56" s="161" t="s">
        <v>9</v>
      </c>
      <c r="V56" s="185" t="str">
        <f>IF(OR(U56="",U56="-",$AF56="",$AF56="-"),"-",ROUND((U56/$AF56)*1000,1))</f>
        <v>-</v>
      </c>
      <c r="W56" s="161">
        <v>5</v>
      </c>
      <c r="X56" s="185">
        <f>IF(OR(W56="",W56="-",$AF56="",$AF56="-"),"-",ROUND((W56/$AF56)*1000,1))</f>
        <v>1.5</v>
      </c>
      <c r="Y56" s="161">
        <v>2</v>
      </c>
      <c r="Z56" s="185">
        <f>IF(OR(Y56="",Y56="-",$AF56="",$AF56="-"),"-",ROUND((Y56/$AF56)*1000,1))</f>
        <v>0.6</v>
      </c>
      <c r="AA56" s="161">
        <v>1</v>
      </c>
      <c r="AB56" s="185">
        <f>IF(OR(AA56="",AA56="-",$AF56="",$AF56="-"),"-",ROUND((AA56/$AF56)*1000,1))</f>
        <v>0.3</v>
      </c>
      <c r="AC56" s="161" t="s">
        <v>9</v>
      </c>
      <c r="AD56" s="185" t="str">
        <f>IF(OR(AC56="",AC56="-",$AF56="",$AF56="-"),"-",ROUND((AC56/$AF56)*1000,1))</f>
        <v>-</v>
      </c>
      <c r="AE56" s="37"/>
      <c r="AF56" s="22">
        <v>3240</v>
      </c>
      <c r="AG56" s="569" t="s">
        <v>325</v>
      </c>
    </row>
    <row r="57" spans="1:33" ht="12.75">
      <c r="A57" s="564"/>
      <c r="B57" s="23" t="s">
        <v>45</v>
      </c>
      <c r="C57" s="257">
        <v>25</v>
      </c>
      <c r="D57" s="186">
        <f>IF(OR(C57="",C57="-",$AF57="",$AF57="-"),"-",ROUND((C57/$AF57)*1000,1))</f>
        <v>16.2</v>
      </c>
      <c r="E57" s="238" t="s">
        <v>9</v>
      </c>
      <c r="F57" s="186" t="str">
        <f>IF(OR(E57="",E57="-",$AF57="",$AF57="-"),"-",ROUND((E57/$AF57)*1000,1))</f>
        <v>-</v>
      </c>
      <c r="G57" s="237">
        <v>8</v>
      </c>
      <c r="H57" s="186">
        <f>IF(OR(G57="",G57="-",$AF57="",$AF57="-"),"-",ROUND((G57/$AF57)*1000,1))</f>
        <v>5.2</v>
      </c>
      <c r="I57" s="237" t="s">
        <v>9</v>
      </c>
      <c r="J57" s="186" t="str">
        <f>IF(OR(I57="",I57="-",$AF57="",$AF57="-"),"-",ROUND((I57/$AF57)*1000,1))</f>
        <v>-</v>
      </c>
      <c r="K57" s="237" t="s">
        <v>9</v>
      </c>
      <c r="L57" s="186" t="str">
        <f>IF(OR(K57="",K57="-",$AF57="",$AF57="-"),"-",ROUND((K57/$AF57)*1000,1))</f>
        <v>-</v>
      </c>
      <c r="M57" s="237">
        <v>7</v>
      </c>
      <c r="N57" s="186">
        <f>IF(OR(M57="",M57="-",$AF57="",$AF57="-"),"-",ROUND((M57/$AF57)*1000,1))</f>
        <v>4.5</v>
      </c>
      <c r="O57" s="237">
        <v>4</v>
      </c>
      <c r="P57" s="186">
        <f>IF(OR(O57="",O57="-",$AF57="",$AF57="-"),"-",ROUND((O57/$AF57)*1000,1))</f>
        <v>2.6</v>
      </c>
      <c r="Q57" s="237">
        <v>1</v>
      </c>
      <c r="R57" s="186">
        <f>IF(OR(Q57="",Q57="-",$AF57="",$AF57="-"),"-",ROUND((Q57/$AF57)*1000,1))</f>
        <v>0.6</v>
      </c>
      <c r="S57" s="237" t="s">
        <v>9</v>
      </c>
      <c r="T57" s="186" t="str">
        <f>IF(OR(S57="",S57="-",$AF57="",$AF57="-"),"-",ROUND((S57/$AF57)*1000,1))</f>
        <v>-</v>
      </c>
      <c r="U57" s="237" t="s">
        <v>9</v>
      </c>
      <c r="V57" s="186" t="str">
        <f>IF(OR(U57="",U57="-",$AF57="",$AF57="-"),"-",ROUND((U57/$AF57)*1000,1))</f>
        <v>-</v>
      </c>
      <c r="W57" s="237">
        <v>2</v>
      </c>
      <c r="X57" s="186">
        <f>IF(OR(W57="",W57="-",$AF57="",$AF57="-"),"-",ROUND((W57/$AF57)*1000,1))</f>
        <v>1.3</v>
      </c>
      <c r="Y57" s="237" t="s">
        <v>9</v>
      </c>
      <c r="Z57" s="186" t="str">
        <f>IF(OR(Y57="",Y57="-",$AF57="",$AF57="-"),"-",ROUND((Y57/$AF57)*1000,1))</f>
        <v>-</v>
      </c>
      <c r="AA57" s="237">
        <v>1</v>
      </c>
      <c r="AB57" s="186">
        <f>IF(OR(AA57="",AA57="-",$AF57="",$AF57="-"),"-",ROUND((AA57/$AF57)*1000,1))</f>
        <v>0.6</v>
      </c>
      <c r="AC57" s="237" t="s">
        <v>9</v>
      </c>
      <c r="AD57" s="186" t="str">
        <f>IF(OR(AC57="",AC57="-",$AF57="",$AF57="-"),"-",ROUND((AC57/$AF57)*1000,1))</f>
        <v>-</v>
      </c>
      <c r="AE57" s="37"/>
      <c r="AF57" s="19">
        <v>1544</v>
      </c>
      <c r="AG57" s="570"/>
    </row>
    <row r="58" spans="1:33" ht="12.75">
      <c r="A58" s="565"/>
      <c r="B58" s="24" t="s">
        <v>46</v>
      </c>
      <c r="C58" s="258">
        <v>19</v>
      </c>
      <c r="D58" s="187">
        <f>IF(OR(C58="",C58="-",$AF58="",$AF58="-"),"-",ROUND((C58/$AF58)*1000,1))</f>
        <v>11.2</v>
      </c>
      <c r="E58" s="263" t="s">
        <v>9</v>
      </c>
      <c r="F58" s="187" t="str">
        <f>IF(OR(E58="",E58="-",$AF58="",$AF58="-"),"-",ROUND((E58/$AF58)*1000,1))</f>
        <v>-</v>
      </c>
      <c r="G58" s="241">
        <v>3</v>
      </c>
      <c r="H58" s="187">
        <f>IF(OR(G58="",G58="-",$AF58="",$AF58="-"),"-",ROUND((G58/$AF58)*1000,1))</f>
        <v>1.8</v>
      </c>
      <c r="I58" s="241" t="s">
        <v>9</v>
      </c>
      <c r="J58" s="187" t="str">
        <f>IF(OR(I58="",I58="-",$AF58="",$AF58="-"),"-",ROUND((I58/$AF58)*1000,1))</f>
        <v>-</v>
      </c>
      <c r="K58" s="241" t="s">
        <v>9</v>
      </c>
      <c r="L58" s="187" t="str">
        <f>IF(OR(K58="",K58="-",$AF58="",$AF58="-"),"-",ROUND((K58/$AF58)*1000,1))</f>
        <v>-</v>
      </c>
      <c r="M58" s="241">
        <v>4</v>
      </c>
      <c r="N58" s="187">
        <f>IF(OR(M58="",M58="-",$AF58="",$AF58="-"),"-",ROUND((M58/$AF58)*1000,1))</f>
        <v>2.4</v>
      </c>
      <c r="O58" s="241">
        <v>1</v>
      </c>
      <c r="P58" s="187">
        <f>IF(OR(O58="",O58="-",$AF58="",$AF58="-"),"-",ROUND((O58/$AF58)*1000,1))</f>
        <v>0.6</v>
      </c>
      <c r="Q58" s="241" t="s">
        <v>9</v>
      </c>
      <c r="R58" s="187" t="str">
        <f>IF(OR(Q58="",Q58="-",$AF58="",$AF58="-"),"-",ROUND((Q58/$AF58)*1000,1))</f>
        <v>-</v>
      </c>
      <c r="S58" s="241" t="s">
        <v>9</v>
      </c>
      <c r="T58" s="187" t="str">
        <f>IF(OR(S58="",S58="-",$AF58="",$AF58="-"),"-",ROUND((S58/$AF58)*1000,1))</f>
        <v>-</v>
      </c>
      <c r="U58" s="241" t="s">
        <v>9</v>
      </c>
      <c r="V58" s="187" t="str">
        <f>IF(OR(U58="",U58="-",$AF58="",$AF58="-"),"-",ROUND((U58/$AF58)*1000,1))</f>
        <v>-</v>
      </c>
      <c r="W58" s="241">
        <v>3</v>
      </c>
      <c r="X58" s="187">
        <f>IF(OR(W58="",W58="-",$AF58="",$AF58="-"),"-",ROUND((W58/$AF58)*1000,1))</f>
        <v>1.8</v>
      </c>
      <c r="Y58" s="241">
        <v>2</v>
      </c>
      <c r="Z58" s="187">
        <f>IF(OR(Y58="",Y58="-",$AF58="",$AF58="-"),"-",ROUND((Y58/$AF58)*1000,1))</f>
        <v>1.2</v>
      </c>
      <c r="AA58" s="241" t="s">
        <v>9</v>
      </c>
      <c r="AB58" s="187" t="str">
        <f>IF(OR(AA58="",AA58="-",$AF58="",$AF58="-"),"-",ROUND((AA58/$AF58)*1000,1))</f>
        <v>-</v>
      </c>
      <c r="AC58" s="241" t="s">
        <v>9</v>
      </c>
      <c r="AD58" s="187" t="str">
        <f>IF(OR(AC58="",AC58="-",$AF58="",$AF58="-"),"-",ROUND((AC58/$AF58)*1000,1))</f>
        <v>-</v>
      </c>
      <c r="AE58" s="37"/>
      <c r="AF58" s="20">
        <v>1696</v>
      </c>
      <c r="AG58" s="571"/>
    </row>
    <row r="59" spans="1:33" ht="12.75">
      <c r="A59" s="563" t="s">
        <v>91</v>
      </c>
      <c r="B59" s="21" t="s">
        <v>2</v>
      </c>
      <c r="C59" s="259">
        <v>107</v>
      </c>
      <c r="D59" s="185">
        <f>IF(OR(C59="",C59="-",$AF59="",$AF59="-"),"-",ROUND((C59/$AF59)*1000,1))</f>
        <v>14.4</v>
      </c>
      <c r="E59" s="265" t="s">
        <v>9</v>
      </c>
      <c r="F59" s="185" t="str">
        <f>IF(OR(E59="",E59="-",$AF59="",$AF59="-"),"-",ROUND((E59/$AF59)*1000,1))</f>
        <v>-</v>
      </c>
      <c r="G59" s="265">
        <v>39</v>
      </c>
      <c r="H59" s="185">
        <f>IF(OR(G59="",G59="-",$AF59="",$AF59="-"),"-",ROUND((G59/$AF59)*1000,1))</f>
        <v>5.3</v>
      </c>
      <c r="I59" s="265" t="s">
        <v>9</v>
      </c>
      <c r="J59" s="185" t="str">
        <f>IF(OR(I59="",I59="-",$AF59="",$AF59="-"),"-",ROUND((I59/$AF59)*1000,1))</f>
        <v>-</v>
      </c>
      <c r="K59" s="265">
        <v>1</v>
      </c>
      <c r="L59" s="185">
        <f>IF(OR(K59="",K59="-",$AF59="",$AF59="-"),"-",ROUND((K59/$AF59)*1000,1))</f>
        <v>0.1</v>
      </c>
      <c r="M59" s="161">
        <v>25</v>
      </c>
      <c r="N59" s="185">
        <f>IF(OR(M59="",M59="-",$AF59="",$AF59="-"),"-",ROUND((M59/$AF59)*1000,1))</f>
        <v>3.4</v>
      </c>
      <c r="O59" s="161">
        <v>8</v>
      </c>
      <c r="P59" s="185">
        <f>IF(OR(O59="",O59="-",$AF59="",$AF59="-"),"-",ROUND((O59/$AF59)*1000,1))</f>
        <v>1.1</v>
      </c>
      <c r="Q59" s="161">
        <v>8</v>
      </c>
      <c r="R59" s="185">
        <f>IF(OR(Q59="",Q59="-",$AF59="",$AF59="-"),"-",ROUND((Q59/$AF59)*1000,1))</f>
        <v>1.1</v>
      </c>
      <c r="S59" s="161">
        <v>1</v>
      </c>
      <c r="T59" s="185">
        <f>IF(OR(S59="",S59="-",$AF59="",$AF59="-"),"-",ROUND((S59/$AF59)*1000,1))</f>
        <v>0.1</v>
      </c>
      <c r="U59" s="161" t="s">
        <v>9</v>
      </c>
      <c r="V59" s="185" t="str">
        <f>IF(OR(U59="",U59="-",$AF59="",$AF59="-"),"-",ROUND((U59/$AF59)*1000,1))</f>
        <v>-</v>
      </c>
      <c r="W59" s="161">
        <v>5</v>
      </c>
      <c r="X59" s="185">
        <f>IF(OR(W59="",W59="-",$AF59="",$AF59="-"),"-",ROUND((W59/$AF59)*1000,1))</f>
        <v>0.7</v>
      </c>
      <c r="Y59" s="161">
        <v>3</v>
      </c>
      <c r="Z59" s="185">
        <f>IF(OR(Y59="",Y59="-",$AF59="",$AF59="-"),"-",ROUND((Y59/$AF59)*1000,1))</f>
        <v>0.4</v>
      </c>
      <c r="AA59" s="161">
        <v>2</v>
      </c>
      <c r="AB59" s="185">
        <f>IF(OR(AA59="",AA59="-",$AF59="",$AF59="-"),"-",ROUND((AA59/$AF59)*1000,1))</f>
        <v>0.3</v>
      </c>
      <c r="AC59" s="161">
        <v>1</v>
      </c>
      <c r="AD59" s="185">
        <f>IF(OR(AC59="",AC59="-",$AF59="",$AF59="-"),"-",ROUND((AC59/$AF59)*1000,1))</f>
        <v>0.1</v>
      </c>
      <c r="AE59" s="37"/>
      <c r="AF59" s="22">
        <v>7406</v>
      </c>
      <c r="AG59" s="569" t="s">
        <v>325</v>
      </c>
    </row>
    <row r="60" spans="1:33" ht="12.75">
      <c r="A60" s="564"/>
      <c r="B60" s="23" t="s">
        <v>45</v>
      </c>
      <c r="C60" s="257">
        <v>61</v>
      </c>
      <c r="D60" s="186">
        <f>IF(OR(C60="",C60="-",$AF60="",$AF60="-"),"-",ROUND((C60/$AF60)*1000,1))</f>
        <v>16.7</v>
      </c>
      <c r="E60" s="238" t="s">
        <v>9</v>
      </c>
      <c r="F60" s="186" t="str">
        <f>IF(OR(E60="",E60="-",$AF60="",$AF60="-"),"-",ROUND((E60/$AF60)*1000,1))</f>
        <v>-</v>
      </c>
      <c r="G60" s="237">
        <v>23</v>
      </c>
      <c r="H60" s="186">
        <f>IF(OR(G60="",G60="-",$AF60="",$AF60="-"),"-",ROUND((G60/$AF60)*1000,1))</f>
        <v>6.3</v>
      </c>
      <c r="I60" s="237" t="s">
        <v>9</v>
      </c>
      <c r="J60" s="186" t="str">
        <f>IF(OR(I60="",I60="-",$AF60="",$AF60="-"),"-",ROUND((I60/$AF60)*1000,1))</f>
        <v>-</v>
      </c>
      <c r="K60" s="237">
        <v>1</v>
      </c>
      <c r="L60" s="186">
        <f>IF(OR(K60="",K60="-",$AF60="",$AF60="-"),"-",ROUND((K60/$AF60)*1000,1))</f>
        <v>0.3</v>
      </c>
      <c r="M60" s="237">
        <v>14</v>
      </c>
      <c r="N60" s="186">
        <f>IF(OR(M60="",M60="-",$AF60="",$AF60="-"),"-",ROUND((M60/$AF60)*1000,1))</f>
        <v>3.8</v>
      </c>
      <c r="O60" s="237">
        <v>4</v>
      </c>
      <c r="P60" s="186">
        <f>IF(OR(O60="",O60="-",$AF60="",$AF60="-"),"-",ROUND((O60/$AF60)*1000,1))</f>
        <v>1.1</v>
      </c>
      <c r="Q60" s="237">
        <v>5</v>
      </c>
      <c r="R60" s="186">
        <f>IF(OR(Q60="",Q60="-",$AF60="",$AF60="-"),"-",ROUND((Q60/$AF60)*1000,1))</f>
        <v>1.4</v>
      </c>
      <c r="S60" s="237" t="s">
        <v>9</v>
      </c>
      <c r="T60" s="186" t="str">
        <f>IF(OR(S60="",S60="-",$AF60="",$AF60="-"),"-",ROUND((S60/$AF60)*1000,1))</f>
        <v>-</v>
      </c>
      <c r="U60" s="237" t="s">
        <v>9</v>
      </c>
      <c r="V60" s="186" t="str">
        <f>IF(OR(U60="",U60="-",$AF60="",$AF60="-"),"-",ROUND((U60/$AF60)*1000,1))</f>
        <v>-</v>
      </c>
      <c r="W60" s="237">
        <v>2</v>
      </c>
      <c r="X60" s="186">
        <f>IF(OR(W60="",W60="-",$AF60="",$AF60="-"),"-",ROUND((W60/$AF60)*1000,1))</f>
        <v>0.5</v>
      </c>
      <c r="Y60" s="237">
        <v>2</v>
      </c>
      <c r="Z60" s="186">
        <f>IF(OR(Y60="",Y60="-",$AF60="",$AF60="-"),"-",ROUND((Y60/$AF60)*1000,1))</f>
        <v>0.5</v>
      </c>
      <c r="AA60" s="237">
        <v>1</v>
      </c>
      <c r="AB60" s="186">
        <f>IF(OR(AA60="",AA60="-",$AF60="",$AF60="-"),"-",ROUND((AA60/$AF60)*1000,1))</f>
        <v>0.3</v>
      </c>
      <c r="AC60" s="237">
        <v>1</v>
      </c>
      <c r="AD60" s="186">
        <f>IF(OR(AC60="",AC60="-",$AF60="",$AF60="-"),"-",ROUND((AC60/$AF60)*1000,1))</f>
        <v>0.3</v>
      </c>
      <c r="AE60" s="37"/>
      <c r="AF60" s="19">
        <v>3644</v>
      </c>
      <c r="AG60" s="570"/>
    </row>
    <row r="61" spans="1:33" ht="12.75">
      <c r="A61" s="565"/>
      <c r="B61" s="24" t="s">
        <v>46</v>
      </c>
      <c r="C61" s="258">
        <v>46</v>
      </c>
      <c r="D61" s="187">
        <f>IF(OR(C61="",C61="-",$AF61="",$AF61="-"),"-",ROUND((C61/$AF61)*1000,1))</f>
        <v>12.2</v>
      </c>
      <c r="E61" s="263" t="s">
        <v>9</v>
      </c>
      <c r="F61" s="187" t="str">
        <f>IF(OR(E61="",E61="-",$AF61="",$AF61="-"),"-",ROUND((E61/$AF61)*1000,1))</f>
        <v>-</v>
      </c>
      <c r="G61" s="241">
        <v>16</v>
      </c>
      <c r="H61" s="187">
        <f>IF(OR(G61="",G61="-",$AF61="",$AF61="-"),"-",ROUND((G61/$AF61)*1000,1))</f>
        <v>4.3</v>
      </c>
      <c r="I61" s="241" t="s">
        <v>9</v>
      </c>
      <c r="J61" s="187" t="str">
        <f>IF(OR(I61="",I61="-",$AF61="",$AF61="-"),"-",ROUND((I61/$AF61)*1000,1))</f>
        <v>-</v>
      </c>
      <c r="K61" s="241" t="s">
        <v>9</v>
      </c>
      <c r="L61" s="187" t="str">
        <f>IF(OR(K61="",K61="-",$AF61="",$AF61="-"),"-",ROUND((K61/$AF61)*1000,1))</f>
        <v>-</v>
      </c>
      <c r="M61" s="241">
        <v>11</v>
      </c>
      <c r="N61" s="187">
        <f>IF(OR(M61="",M61="-",$AF61="",$AF61="-"),"-",ROUND((M61/$AF61)*1000,1))</f>
        <v>2.9</v>
      </c>
      <c r="O61" s="241">
        <v>4</v>
      </c>
      <c r="P61" s="187">
        <f>IF(OR(O61="",O61="-",$AF61="",$AF61="-"),"-",ROUND((O61/$AF61)*1000,1))</f>
        <v>1.1</v>
      </c>
      <c r="Q61" s="241">
        <v>3</v>
      </c>
      <c r="R61" s="187">
        <f>IF(OR(Q61="",Q61="-",$AF61="",$AF61="-"),"-",ROUND((Q61/$AF61)*1000,1))</f>
        <v>0.8</v>
      </c>
      <c r="S61" s="241">
        <v>1</v>
      </c>
      <c r="T61" s="187">
        <f>IF(OR(S61="",S61="-",$AF61="",$AF61="-"),"-",ROUND((S61/$AF61)*1000,1))</f>
        <v>0.3</v>
      </c>
      <c r="U61" s="241" t="s">
        <v>9</v>
      </c>
      <c r="V61" s="187" t="str">
        <f>IF(OR(U61="",U61="-",$AF61="",$AF61="-"),"-",ROUND((U61/$AF61)*1000,1))</f>
        <v>-</v>
      </c>
      <c r="W61" s="241">
        <v>3</v>
      </c>
      <c r="X61" s="187">
        <f>IF(OR(W61="",W61="-",$AF61="",$AF61="-"),"-",ROUND((W61/$AF61)*1000,1))</f>
        <v>0.8</v>
      </c>
      <c r="Y61" s="241">
        <v>1</v>
      </c>
      <c r="Z61" s="187">
        <f>IF(OR(Y61="",Y61="-",$AF61="",$AF61="-"),"-",ROUND((Y61/$AF61)*1000,1))</f>
        <v>0.3</v>
      </c>
      <c r="AA61" s="241">
        <v>1</v>
      </c>
      <c r="AB61" s="187">
        <f>IF(OR(AA61="",AA61="-",$AF61="",$AF61="-"),"-",ROUND((AA61/$AF61)*1000,1))</f>
        <v>0.3</v>
      </c>
      <c r="AC61" s="241" t="s">
        <v>9</v>
      </c>
      <c r="AD61" s="187" t="str">
        <f>IF(OR(AC61="",AC61="-",$AF61="",$AF61="-"),"-",ROUND((AC61/$AF61)*1000,1))</f>
        <v>-</v>
      </c>
      <c r="AE61" s="37"/>
      <c r="AF61" s="20">
        <v>3762</v>
      </c>
      <c r="AG61" s="571"/>
    </row>
    <row r="62" spans="1:33" ht="12.75">
      <c r="A62" s="563" t="s">
        <v>92</v>
      </c>
      <c r="B62" s="21" t="s">
        <v>2</v>
      </c>
      <c r="C62" s="259">
        <v>99</v>
      </c>
      <c r="D62" s="185">
        <f>IF(OR(C62="",C62="-",$AF62="",$AF62="-"),"-",ROUND((C62/$AF62)*1000,1))</f>
        <v>13.9</v>
      </c>
      <c r="E62" s="265" t="s">
        <v>9</v>
      </c>
      <c r="F62" s="185" t="str">
        <f>IF(OR(E62="",E62="-",$AF62="",$AF62="-"),"-",ROUND((E62/$AF62)*1000,1))</f>
        <v>-</v>
      </c>
      <c r="G62" s="265">
        <v>31</v>
      </c>
      <c r="H62" s="185">
        <f>IF(OR(G62="",G62="-",$AF62="",$AF62="-"),"-",ROUND((G62/$AF62)*1000,1))</f>
        <v>4.3</v>
      </c>
      <c r="I62" s="265">
        <v>1</v>
      </c>
      <c r="J62" s="185">
        <f>IF(OR(I62="",I62="-",$AF62="",$AF62="-"),"-",ROUND((I62/$AF62)*1000,1))</f>
        <v>0.1</v>
      </c>
      <c r="K62" s="265">
        <v>1</v>
      </c>
      <c r="L62" s="185">
        <f>IF(OR(K62="",K62="-",$AF62="",$AF62="-"),"-",ROUND((K62/$AF62)*1000,1))</f>
        <v>0.1</v>
      </c>
      <c r="M62" s="161">
        <v>16</v>
      </c>
      <c r="N62" s="185">
        <f>IF(OR(M62="",M62="-",$AF62="",$AF62="-"),"-",ROUND((M62/$AF62)*1000,1))</f>
        <v>2.2</v>
      </c>
      <c r="O62" s="161">
        <v>7</v>
      </c>
      <c r="P62" s="185">
        <f>IF(OR(O62="",O62="-",$AF62="",$AF62="-"),"-",ROUND((O62/$AF62)*1000,1))</f>
        <v>1</v>
      </c>
      <c r="Q62" s="161">
        <v>11</v>
      </c>
      <c r="R62" s="185">
        <f>IF(OR(Q62="",Q62="-",$AF62="",$AF62="-"),"-",ROUND((Q62/$AF62)*1000,1))</f>
        <v>1.5</v>
      </c>
      <c r="S62" s="161" t="s">
        <v>9</v>
      </c>
      <c r="T62" s="185" t="str">
        <f>IF(OR(S62="",S62="-",$AF62="",$AF62="-"),"-",ROUND((S62/$AF62)*1000,1))</f>
        <v>-</v>
      </c>
      <c r="U62" s="161">
        <v>1</v>
      </c>
      <c r="V62" s="185">
        <f>IF(OR(U62="",U62="-",$AF62="",$AF62="-"),"-",ROUND((U62/$AF62)*1000,1))</f>
        <v>0.1</v>
      </c>
      <c r="W62" s="161">
        <v>3</v>
      </c>
      <c r="X62" s="185">
        <f>IF(OR(W62="",W62="-",$AF62="",$AF62="-"),"-",ROUND((W62/$AF62)*1000,1))</f>
        <v>0.4</v>
      </c>
      <c r="Y62" s="161">
        <v>4</v>
      </c>
      <c r="Z62" s="185">
        <f>IF(OR(Y62="",Y62="-",$AF62="",$AF62="-"),"-",ROUND((Y62/$AF62)*1000,1))</f>
        <v>0.6</v>
      </c>
      <c r="AA62" s="161">
        <v>1</v>
      </c>
      <c r="AB62" s="185">
        <f>IF(OR(AA62="",AA62="-",$AF62="",$AF62="-"),"-",ROUND((AA62/$AF62)*1000,1))</f>
        <v>0.1</v>
      </c>
      <c r="AC62" s="161" t="s">
        <v>9</v>
      </c>
      <c r="AD62" s="185" t="str">
        <f>IF(OR(AC62="",AC62="-",$AF62="",$AF62="-"),"-",ROUND((AC62/$AF62)*1000,1))</f>
        <v>-</v>
      </c>
      <c r="AE62" s="37"/>
      <c r="AF62" s="22">
        <v>7139</v>
      </c>
      <c r="AG62" s="569" t="s">
        <v>325</v>
      </c>
    </row>
    <row r="63" spans="1:33" ht="12.75">
      <c r="A63" s="564"/>
      <c r="B63" s="23" t="s">
        <v>45</v>
      </c>
      <c r="C63" s="257">
        <v>55</v>
      </c>
      <c r="D63" s="186">
        <f>IF(OR(C63="",C63="-",$AF63="",$AF63="-"),"-",ROUND((C63/$AF63)*1000,1))</f>
        <v>15.9</v>
      </c>
      <c r="E63" s="238" t="s">
        <v>9</v>
      </c>
      <c r="F63" s="186" t="str">
        <f>IF(OR(E63="",E63="-",$AF63="",$AF63="-"),"-",ROUND((E63/$AF63)*1000,1))</f>
        <v>-</v>
      </c>
      <c r="G63" s="237">
        <v>14</v>
      </c>
      <c r="H63" s="186">
        <f>IF(OR(G63="",G63="-",$AF63="",$AF63="-"),"-",ROUND((G63/$AF63)*1000,1))</f>
        <v>4</v>
      </c>
      <c r="I63" s="237">
        <v>1</v>
      </c>
      <c r="J63" s="186">
        <f>IF(OR(I63="",I63="-",$AF63="",$AF63="-"),"-",ROUND((I63/$AF63)*1000,1))</f>
        <v>0.3</v>
      </c>
      <c r="K63" s="237">
        <v>1</v>
      </c>
      <c r="L63" s="186">
        <f>IF(OR(K63="",K63="-",$AF63="",$AF63="-"),"-",ROUND((K63/$AF63)*1000,1))</f>
        <v>0.3</v>
      </c>
      <c r="M63" s="237">
        <v>7</v>
      </c>
      <c r="N63" s="186">
        <f>IF(OR(M63="",M63="-",$AF63="",$AF63="-"),"-",ROUND((M63/$AF63)*1000,1))</f>
        <v>2</v>
      </c>
      <c r="O63" s="237">
        <v>5</v>
      </c>
      <c r="P63" s="186">
        <f>IF(OR(O63="",O63="-",$AF63="",$AF63="-"),"-",ROUND((O63/$AF63)*1000,1))</f>
        <v>1.4</v>
      </c>
      <c r="Q63" s="237">
        <v>8</v>
      </c>
      <c r="R63" s="186">
        <f>IF(OR(Q63="",Q63="-",$AF63="",$AF63="-"),"-",ROUND((Q63/$AF63)*1000,1))</f>
        <v>2.3</v>
      </c>
      <c r="S63" s="237" t="s">
        <v>9</v>
      </c>
      <c r="T63" s="186" t="str">
        <f>IF(OR(S63="",S63="-",$AF63="",$AF63="-"),"-",ROUND((S63/$AF63)*1000,1))</f>
        <v>-</v>
      </c>
      <c r="U63" s="237" t="s">
        <v>9</v>
      </c>
      <c r="V63" s="186" t="str">
        <f>IF(OR(U63="",U63="-",$AF63="",$AF63="-"),"-",ROUND((U63/$AF63)*1000,1))</f>
        <v>-</v>
      </c>
      <c r="W63" s="237">
        <v>1</v>
      </c>
      <c r="X63" s="186">
        <f>IF(OR(W63="",W63="-",$AF63="",$AF63="-"),"-",ROUND((W63/$AF63)*1000,1))</f>
        <v>0.3</v>
      </c>
      <c r="Y63" s="237">
        <v>4</v>
      </c>
      <c r="Z63" s="186">
        <f>IF(OR(Y63="",Y63="-",$AF63="",$AF63="-"),"-",ROUND((Y63/$AF63)*1000,1))</f>
        <v>1.2</v>
      </c>
      <c r="AA63" s="237" t="s">
        <v>9</v>
      </c>
      <c r="AB63" s="186" t="str">
        <f>IF(OR(AA63="",AA63="-",$AF63="",$AF63="-"),"-",ROUND((AA63/$AF63)*1000,1))</f>
        <v>-</v>
      </c>
      <c r="AC63" s="237" t="s">
        <v>9</v>
      </c>
      <c r="AD63" s="186" t="str">
        <f>IF(OR(AC63="",AC63="-",$AF63="",$AF63="-"),"-",ROUND((AC63/$AF63)*1000,1))</f>
        <v>-</v>
      </c>
      <c r="AE63" s="37"/>
      <c r="AF63" s="19">
        <v>3465</v>
      </c>
      <c r="AG63" s="570"/>
    </row>
    <row r="64" spans="1:33" ht="12.75">
      <c r="A64" s="565"/>
      <c r="B64" s="24" t="s">
        <v>46</v>
      </c>
      <c r="C64" s="258">
        <v>44</v>
      </c>
      <c r="D64" s="187">
        <f>IF(OR(C64="",C64="-",$AF64="",$AF64="-"),"-",ROUND((C64/$AF64)*1000,1))</f>
        <v>12</v>
      </c>
      <c r="E64" s="263" t="s">
        <v>9</v>
      </c>
      <c r="F64" s="187" t="str">
        <f>IF(OR(E64="",E64="-",$AF64="",$AF64="-"),"-",ROUND((E64/$AF64)*1000,1))</f>
        <v>-</v>
      </c>
      <c r="G64" s="241">
        <v>17</v>
      </c>
      <c r="H64" s="187">
        <f>IF(OR(G64="",G64="-",$AF64="",$AF64="-"),"-",ROUND((G64/$AF64)*1000,1))</f>
        <v>4.6</v>
      </c>
      <c r="I64" s="241" t="s">
        <v>9</v>
      </c>
      <c r="J64" s="187" t="str">
        <f>IF(OR(I64="",I64="-",$AF64="",$AF64="-"),"-",ROUND((I64/$AF64)*1000,1))</f>
        <v>-</v>
      </c>
      <c r="K64" s="241" t="s">
        <v>9</v>
      </c>
      <c r="L64" s="187" t="str">
        <f>IF(OR(K64="",K64="-",$AF64="",$AF64="-"),"-",ROUND((K64/$AF64)*1000,1))</f>
        <v>-</v>
      </c>
      <c r="M64" s="241">
        <v>9</v>
      </c>
      <c r="N64" s="187">
        <f>IF(OR(M64="",M64="-",$AF64="",$AF64="-"),"-",ROUND((M64/$AF64)*1000,1))</f>
        <v>2.4</v>
      </c>
      <c r="O64" s="241">
        <v>2</v>
      </c>
      <c r="P64" s="187">
        <f>IF(OR(O64="",O64="-",$AF64="",$AF64="-"),"-",ROUND((O64/$AF64)*1000,1))</f>
        <v>0.5</v>
      </c>
      <c r="Q64" s="241">
        <v>3</v>
      </c>
      <c r="R64" s="187">
        <f>IF(OR(Q64="",Q64="-",$AF64="",$AF64="-"),"-",ROUND((Q64/$AF64)*1000,1))</f>
        <v>0.8</v>
      </c>
      <c r="S64" s="241" t="s">
        <v>9</v>
      </c>
      <c r="T64" s="187" t="str">
        <f>IF(OR(S64="",S64="-",$AF64="",$AF64="-"),"-",ROUND((S64/$AF64)*1000,1))</f>
        <v>-</v>
      </c>
      <c r="U64" s="241">
        <v>1</v>
      </c>
      <c r="V64" s="187">
        <f>IF(OR(U64="",U64="-",$AF64="",$AF64="-"),"-",ROUND((U64/$AF64)*1000,1))</f>
        <v>0.3</v>
      </c>
      <c r="W64" s="241">
        <v>2</v>
      </c>
      <c r="X64" s="187">
        <f>IF(OR(W64="",W64="-",$AF64="",$AF64="-"),"-",ROUND((W64/$AF64)*1000,1))</f>
        <v>0.5</v>
      </c>
      <c r="Y64" s="241" t="s">
        <v>9</v>
      </c>
      <c r="Z64" s="187" t="str">
        <f>IF(OR(Y64="",Y64="-",$AF64="",$AF64="-"),"-",ROUND((Y64/$AF64)*1000,1))</f>
        <v>-</v>
      </c>
      <c r="AA64" s="241">
        <v>1</v>
      </c>
      <c r="AB64" s="187">
        <f>IF(OR(AA64="",AA64="-",$AF64="",$AF64="-"),"-",ROUND((AA64/$AF64)*1000,1))</f>
        <v>0.3</v>
      </c>
      <c r="AC64" s="241" t="s">
        <v>9</v>
      </c>
      <c r="AD64" s="187" t="str">
        <f>IF(OR(AC64="",AC64="-",$AF64="",$AF64="-"),"-",ROUND((AC64/$AF64)*1000,1))</f>
        <v>-</v>
      </c>
      <c r="AE64" s="37"/>
      <c r="AF64" s="20">
        <v>3674</v>
      </c>
      <c r="AG64" s="571"/>
    </row>
    <row r="65" spans="1:33" ht="12.75">
      <c r="A65" s="563" t="s">
        <v>93</v>
      </c>
      <c r="B65" s="21" t="s">
        <v>2</v>
      </c>
      <c r="C65" s="259">
        <v>37</v>
      </c>
      <c r="D65" s="185">
        <f>IF(OR(C65="",C65="-",$AF65="",$AF65="-"),"-",ROUND((C65/$AF65)*1000,1))</f>
        <v>14.8</v>
      </c>
      <c r="E65" s="265" t="s">
        <v>9</v>
      </c>
      <c r="F65" s="185" t="str">
        <f>IF(OR(E65="",E65="-",$AF65="",$AF65="-"),"-",ROUND((E65/$AF65)*1000,1))</f>
        <v>-</v>
      </c>
      <c r="G65" s="265">
        <v>14</v>
      </c>
      <c r="H65" s="185">
        <f>IF(OR(G65="",G65="-",$AF65="",$AF65="-"),"-",ROUND((G65/$AF65)*1000,1))</f>
        <v>5.6</v>
      </c>
      <c r="I65" s="265" t="s">
        <v>9</v>
      </c>
      <c r="J65" s="185" t="str">
        <f>IF(OR(I65="",I65="-",$AF65="",$AF65="-"),"-",ROUND((I65/$AF65)*1000,1))</f>
        <v>-</v>
      </c>
      <c r="K65" s="265" t="s">
        <v>9</v>
      </c>
      <c r="L65" s="185" t="str">
        <f>IF(OR(K65="",K65="-",$AF65="",$AF65="-"),"-",ROUND((K65/$AF65)*1000,1))</f>
        <v>-</v>
      </c>
      <c r="M65" s="161">
        <v>7</v>
      </c>
      <c r="N65" s="185">
        <f>IF(OR(M65="",M65="-",$AF65="",$AF65="-"),"-",ROUND((M65/$AF65)*1000,1))</f>
        <v>2.8</v>
      </c>
      <c r="O65" s="161">
        <v>3</v>
      </c>
      <c r="P65" s="185">
        <f>IF(OR(O65="",O65="-",$AF65="",$AF65="-"),"-",ROUND((O65/$AF65)*1000,1))</f>
        <v>1.2</v>
      </c>
      <c r="Q65" s="161">
        <v>4</v>
      </c>
      <c r="R65" s="185">
        <f>IF(OR(Q65="",Q65="-",$AF65="",$AF65="-"),"-",ROUND((Q65/$AF65)*1000,1))</f>
        <v>1.6</v>
      </c>
      <c r="S65" s="161" t="s">
        <v>9</v>
      </c>
      <c r="T65" s="185" t="str">
        <f>IF(OR(S65="",S65="-",$AF65="",$AF65="-"),"-",ROUND((S65/$AF65)*1000,1))</f>
        <v>-</v>
      </c>
      <c r="U65" s="161" t="s">
        <v>9</v>
      </c>
      <c r="V65" s="185" t="str">
        <f>IF(OR(U65="",U65="-",$AF65="",$AF65="-"),"-",ROUND((U65/$AF65)*1000,1))</f>
        <v>-</v>
      </c>
      <c r="W65" s="161">
        <v>7</v>
      </c>
      <c r="X65" s="185">
        <f>IF(OR(W65="",W65="-",$AF65="",$AF65="-"),"-",ROUND((W65/$AF65)*1000,1))</f>
        <v>2.8</v>
      </c>
      <c r="Y65" s="161" t="s">
        <v>9</v>
      </c>
      <c r="Z65" s="185" t="str">
        <f>IF(OR(Y65="",Y65="-",$AF65="",$AF65="-"),"-",ROUND((Y65/$AF65)*1000,1))</f>
        <v>-</v>
      </c>
      <c r="AA65" s="161">
        <v>1</v>
      </c>
      <c r="AB65" s="185">
        <f>IF(OR(AA65="",AA65="-",$AF65="",$AF65="-"),"-",ROUND((AA65/$AF65)*1000,1))</f>
        <v>0.4</v>
      </c>
      <c r="AC65" s="161" t="s">
        <v>9</v>
      </c>
      <c r="AD65" s="185" t="str">
        <f>IF(OR(AC65="",AC65="-",$AF65="",$AF65="-"),"-",ROUND((AC65/$AF65)*1000,1))</f>
        <v>-</v>
      </c>
      <c r="AE65" s="37"/>
      <c r="AF65" s="22">
        <v>2500</v>
      </c>
      <c r="AG65" s="569" t="s">
        <v>325</v>
      </c>
    </row>
    <row r="66" spans="1:33" ht="12.75">
      <c r="A66" s="564"/>
      <c r="B66" s="23" t="s">
        <v>45</v>
      </c>
      <c r="C66" s="257">
        <v>21</v>
      </c>
      <c r="D66" s="186">
        <f>IF(OR(C66="",C66="-",$AF66="",$AF66="-"),"-",ROUND((C66/$AF66)*1000,1))</f>
        <v>16.6</v>
      </c>
      <c r="E66" s="238" t="s">
        <v>9</v>
      </c>
      <c r="F66" s="186" t="str">
        <f>IF(OR(E66="",E66="-",$AF66="",$AF66="-"),"-",ROUND((E66/$AF66)*1000,1))</f>
        <v>-</v>
      </c>
      <c r="G66" s="237">
        <v>9</v>
      </c>
      <c r="H66" s="186">
        <f>IF(OR(G66="",G66="-",$AF66="",$AF66="-"),"-",ROUND((G66/$AF66)*1000,1))</f>
        <v>7.1</v>
      </c>
      <c r="I66" s="237" t="s">
        <v>9</v>
      </c>
      <c r="J66" s="186" t="str">
        <f>IF(OR(I66="",I66="-",$AF66="",$AF66="-"),"-",ROUND((I66/$AF66)*1000,1))</f>
        <v>-</v>
      </c>
      <c r="K66" s="237" t="s">
        <v>9</v>
      </c>
      <c r="L66" s="186" t="str">
        <f>IF(OR(K66="",K66="-",$AF66="",$AF66="-"),"-",ROUND((K66/$AF66)*1000,1))</f>
        <v>-</v>
      </c>
      <c r="M66" s="237">
        <v>3</v>
      </c>
      <c r="N66" s="186">
        <f>IF(OR(M66="",M66="-",$AF66="",$AF66="-"),"-",ROUND((M66/$AF66)*1000,1))</f>
        <v>2.4</v>
      </c>
      <c r="O66" s="237">
        <v>1</v>
      </c>
      <c r="P66" s="186">
        <f>IF(OR(O66="",O66="-",$AF66="",$AF66="-"),"-",ROUND((O66/$AF66)*1000,1))</f>
        <v>0.8</v>
      </c>
      <c r="Q66" s="237">
        <v>4</v>
      </c>
      <c r="R66" s="186">
        <f>IF(OR(Q66="",Q66="-",$AF66="",$AF66="-"),"-",ROUND((Q66/$AF66)*1000,1))</f>
        <v>3.2</v>
      </c>
      <c r="S66" s="237" t="s">
        <v>9</v>
      </c>
      <c r="T66" s="186" t="str">
        <f>IF(OR(S66="",S66="-",$AF66="",$AF66="-"),"-",ROUND((S66/$AF66)*1000,1))</f>
        <v>-</v>
      </c>
      <c r="U66" s="237" t="s">
        <v>9</v>
      </c>
      <c r="V66" s="186" t="str">
        <f>IF(OR(U66="",U66="-",$AF66="",$AF66="-"),"-",ROUND((U66/$AF66)*1000,1))</f>
        <v>-</v>
      </c>
      <c r="W66" s="237">
        <v>3</v>
      </c>
      <c r="X66" s="186">
        <f>IF(OR(W66="",W66="-",$AF66="",$AF66="-"),"-",ROUND((W66/$AF66)*1000,1))</f>
        <v>2.4</v>
      </c>
      <c r="Y66" s="237" t="s">
        <v>9</v>
      </c>
      <c r="Z66" s="186" t="str">
        <f>IF(OR(Y66="",Y66="-",$AF66="",$AF66="-"),"-",ROUND((Y66/$AF66)*1000,1))</f>
        <v>-</v>
      </c>
      <c r="AA66" s="237">
        <v>1</v>
      </c>
      <c r="AB66" s="186">
        <f>IF(OR(AA66="",AA66="-",$AF66="",$AF66="-"),"-",ROUND((AA66/$AF66)*1000,1))</f>
        <v>0.8</v>
      </c>
      <c r="AC66" s="237" t="s">
        <v>9</v>
      </c>
      <c r="AD66" s="186" t="str">
        <f>IF(OR(AC66="",AC66="-",$AF66="",$AF66="-"),"-",ROUND((AC66/$AF66)*1000,1))</f>
        <v>-</v>
      </c>
      <c r="AE66" s="37"/>
      <c r="AF66" s="19">
        <v>1266</v>
      </c>
      <c r="AG66" s="570"/>
    </row>
    <row r="67" spans="1:33" ht="12.75">
      <c r="A67" s="565"/>
      <c r="B67" s="24" t="s">
        <v>46</v>
      </c>
      <c r="C67" s="258">
        <v>16</v>
      </c>
      <c r="D67" s="187">
        <f>IF(OR(C67="",C67="-",$AF67="",$AF67="-"),"-",ROUND((C67/$AF67)*1000,1))</f>
        <v>13</v>
      </c>
      <c r="E67" s="263" t="s">
        <v>9</v>
      </c>
      <c r="F67" s="187" t="str">
        <f>IF(OR(E67="",E67="-",$AF67="",$AF67="-"),"-",ROUND((E67/$AF67)*1000,1))</f>
        <v>-</v>
      </c>
      <c r="G67" s="241">
        <v>5</v>
      </c>
      <c r="H67" s="187">
        <f>IF(OR(G67="",G67="-",$AF67="",$AF67="-"),"-",ROUND((G67/$AF67)*1000,1))</f>
        <v>4.1</v>
      </c>
      <c r="I67" s="241" t="s">
        <v>9</v>
      </c>
      <c r="J67" s="187" t="str">
        <f>IF(OR(I67="",I67="-",$AF67="",$AF67="-"),"-",ROUND((I67/$AF67)*1000,1))</f>
        <v>-</v>
      </c>
      <c r="K67" s="241" t="s">
        <v>9</v>
      </c>
      <c r="L67" s="187" t="str">
        <f>IF(OR(K67="",K67="-",$AF67="",$AF67="-"),"-",ROUND((K67/$AF67)*1000,1))</f>
        <v>-</v>
      </c>
      <c r="M67" s="241">
        <v>4</v>
      </c>
      <c r="N67" s="187">
        <f>IF(OR(M67="",M67="-",$AF67="",$AF67="-"),"-",ROUND((M67/$AF67)*1000,1))</f>
        <v>3.2</v>
      </c>
      <c r="O67" s="241">
        <v>2</v>
      </c>
      <c r="P67" s="187">
        <f>IF(OR(O67="",O67="-",$AF67="",$AF67="-"),"-",ROUND((O67/$AF67)*1000,1))</f>
        <v>1.6</v>
      </c>
      <c r="Q67" s="241" t="s">
        <v>9</v>
      </c>
      <c r="R67" s="187" t="str">
        <f>IF(OR(Q67="",Q67="-",$AF67="",$AF67="-"),"-",ROUND((Q67/$AF67)*1000,1))</f>
        <v>-</v>
      </c>
      <c r="S67" s="241" t="s">
        <v>9</v>
      </c>
      <c r="T67" s="187" t="str">
        <f>IF(OR(S67="",S67="-",$AF67="",$AF67="-"),"-",ROUND((S67/$AF67)*1000,1))</f>
        <v>-</v>
      </c>
      <c r="U67" s="241" t="s">
        <v>9</v>
      </c>
      <c r="V67" s="187" t="str">
        <f>IF(OR(U67="",U67="-",$AF67="",$AF67="-"),"-",ROUND((U67/$AF67)*1000,1))</f>
        <v>-</v>
      </c>
      <c r="W67" s="241">
        <v>4</v>
      </c>
      <c r="X67" s="187">
        <f>IF(OR(W67="",W67="-",$AF67="",$AF67="-"),"-",ROUND((W67/$AF67)*1000,1))</f>
        <v>3.2</v>
      </c>
      <c r="Y67" s="241" t="s">
        <v>9</v>
      </c>
      <c r="Z67" s="187" t="str">
        <f>IF(OR(Y67="",Y67="-",$AF67="",$AF67="-"),"-",ROUND((Y67/$AF67)*1000,1))</f>
        <v>-</v>
      </c>
      <c r="AA67" s="241" t="s">
        <v>9</v>
      </c>
      <c r="AB67" s="187" t="str">
        <f>IF(OR(AA67="",AA67="-",$AF67="",$AF67="-"),"-",ROUND((AA67/$AF67)*1000,1))</f>
        <v>-</v>
      </c>
      <c r="AC67" s="241" t="s">
        <v>9</v>
      </c>
      <c r="AD67" s="187" t="str">
        <f>IF(OR(AC67="",AC67="-",$AF67="",$AF67="-"),"-",ROUND((AC67/$AF67)*1000,1))</f>
        <v>-</v>
      </c>
      <c r="AE67" s="37"/>
      <c r="AF67" s="20">
        <v>1234</v>
      </c>
      <c r="AG67" s="571"/>
    </row>
    <row r="68" spans="1:33" ht="12.75">
      <c r="A68" s="563" t="s">
        <v>94</v>
      </c>
      <c r="B68" s="21" t="s">
        <v>2</v>
      </c>
      <c r="C68" s="259">
        <v>77</v>
      </c>
      <c r="D68" s="185">
        <f>IF(OR(C68="",C68="-",$AF68="",$AF68="-"),"-",ROUND((C68/$AF68)*1000,1))</f>
        <v>15.4</v>
      </c>
      <c r="E68" s="265" t="s">
        <v>9</v>
      </c>
      <c r="F68" s="185" t="str">
        <f>IF(OR(E68="",E68="-",$AF68="",$AF68="-"),"-",ROUND((E68/$AF68)*1000,1))</f>
        <v>-</v>
      </c>
      <c r="G68" s="265">
        <v>20</v>
      </c>
      <c r="H68" s="185">
        <f>IF(OR(G68="",G68="-",$AF68="",$AF68="-"),"-",ROUND((G68/$AF68)*1000,1))</f>
        <v>4</v>
      </c>
      <c r="I68" s="265">
        <v>1</v>
      </c>
      <c r="J68" s="185">
        <f>IF(OR(I68="",I68="-",$AF68="",$AF68="-"),"-",ROUND((I68/$AF68)*1000,1))</f>
        <v>0.2</v>
      </c>
      <c r="K68" s="265">
        <v>2</v>
      </c>
      <c r="L68" s="185">
        <f>IF(OR(K68="",K68="-",$AF68="",$AF68="-"),"-",ROUND((K68/$AF68)*1000,1))</f>
        <v>0.4</v>
      </c>
      <c r="M68" s="161">
        <v>18</v>
      </c>
      <c r="N68" s="185">
        <f>IF(OR(M68="",M68="-",$AF68="",$AF68="-"),"-",ROUND((M68/$AF68)*1000,1))</f>
        <v>3.6</v>
      </c>
      <c r="O68" s="161">
        <v>5</v>
      </c>
      <c r="P68" s="185">
        <f>IF(OR(O68="",O68="-",$AF68="",$AF68="-"),"-",ROUND((O68/$AF68)*1000,1))</f>
        <v>1</v>
      </c>
      <c r="Q68" s="161">
        <v>4</v>
      </c>
      <c r="R68" s="185">
        <f>IF(OR(Q68="",Q68="-",$AF68="",$AF68="-"),"-",ROUND((Q68/$AF68)*1000,1))</f>
        <v>0.8</v>
      </c>
      <c r="S68" s="161" t="s">
        <v>9</v>
      </c>
      <c r="T68" s="185" t="str">
        <f>IF(OR(S68="",S68="-",$AF68="",$AF68="-"),"-",ROUND((S68/$AF68)*1000,1))</f>
        <v>-</v>
      </c>
      <c r="U68" s="161">
        <v>1</v>
      </c>
      <c r="V68" s="185">
        <f>IF(OR(U68="",U68="-",$AF68="",$AF68="-"),"-",ROUND((U68/$AF68)*1000,1))</f>
        <v>0.2</v>
      </c>
      <c r="W68" s="161">
        <v>3</v>
      </c>
      <c r="X68" s="185">
        <f>IF(OR(W68="",W68="-",$AF68="",$AF68="-"),"-",ROUND((W68/$AF68)*1000,1))</f>
        <v>0.6</v>
      </c>
      <c r="Y68" s="161">
        <v>6</v>
      </c>
      <c r="Z68" s="185">
        <f>IF(OR(Y68="",Y68="-",$AF68="",$AF68="-"),"-",ROUND((Y68/$AF68)*1000,1))</f>
        <v>1.2</v>
      </c>
      <c r="AA68" s="161" t="s">
        <v>9</v>
      </c>
      <c r="AB68" s="185" t="str">
        <f>IF(OR(AA68="",AA68="-",$AF68="",$AF68="-"),"-",ROUND((AA68/$AF68)*1000,1))</f>
        <v>-</v>
      </c>
      <c r="AC68" s="161">
        <v>3</v>
      </c>
      <c r="AD68" s="185">
        <f>IF(OR(AC68="",AC68="-",$AF68="",$AF68="-"),"-",ROUND((AC68/$AF68)*1000,1))</f>
        <v>0.6</v>
      </c>
      <c r="AE68" s="37"/>
      <c r="AF68" s="22">
        <v>4997</v>
      </c>
      <c r="AG68" s="569" t="s">
        <v>325</v>
      </c>
    </row>
    <row r="69" spans="1:33" ht="12.75">
      <c r="A69" s="564"/>
      <c r="B69" s="23" t="s">
        <v>45</v>
      </c>
      <c r="C69" s="257">
        <v>46</v>
      </c>
      <c r="D69" s="186">
        <f>IF(OR(C69="",C69="-",$AF69="",$AF69="-"),"-",ROUND((C69/$AF69)*1000,1))</f>
        <v>19.1</v>
      </c>
      <c r="E69" s="238" t="s">
        <v>9</v>
      </c>
      <c r="F69" s="186" t="str">
        <f>IF(OR(E69="",E69="-",$AF69="",$AF69="-"),"-",ROUND((E69/$AF69)*1000,1))</f>
        <v>-</v>
      </c>
      <c r="G69" s="237">
        <v>15</v>
      </c>
      <c r="H69" s="186">
        <f>IF(OR(G69="",G69="-",$AF69="",$AF69="-"),"-",ROUND((G69/$AF69)*1000,1))</f>
        <v>6.2</v>
      </c>
      <c r="I69" s="237">
        <v>1</v>
      </c>
      <c r="J69" s="186">
        <f>IF(OR(I69="",I69="-",$AF69="",$AF69="-"),"-",ROUND((I69/$AF69)*1000,1))</f>
        <v>0.4</v>
      </c>
      <c r="K69" s="237" t="s">
        <v>9</v>
      </c>
      <c r="L69" s="186" t="str">
        <f>IF(OR(K69="",K69="-",$AF69="",$AF69="-"),"-",ROUND((K69/$AF69)*1000,1))</f>
        <v>-</v>
      </c>
      <c r="M69" s="237">
        <v>10</v>
      </c>
      <c r="N69" s="186">
        <f>IF(OR(M69="",M69="-",$AF69="",$AF69="-"),"-",ROUND((M69/$AF69)*1000,1))</f>
        <v>4.2</v>
      </c>
      <c r="O69" s="237">
        <v>1</v>
      </c>
      <c r="P69" s="186">
        <f>IF(OR(O69="",O69="-",$AF69="",$AF69="-"),"-",ROUND((O69/$AF69)*1000,1))</f>
        <v>0.4</v>
      </c>
      <c r="Q69" s="237">
        <v>4</v>
      </c>
      <c r="R69" s="186">
        <f>IF(OR(Q69="",Q69="-",$AF69="",$AF69="-"),"-",ROUND((Q69/$AF69)*1000,1))</f>
        <v>1.7</v>
      </c>
      <c r="S69" s="237" t="s">
        <v>9</v>
      </c>
      <c r="T69" s="186" t="str">
        <f>IF(OR(S69="",S69="-",$AF69="",$AF69="-"),"-",ROUND((S69/$AF69)*1000,1))</f>
        <v>-</v>
      </c>
      <c r="U69" s="237" t="s">
        <v>9</v>
      </c>
      <c r="V69" s="186" t="str">
        <f>IF(OR(U69="",U69="-",$AF69="",$AF69="-"),"-",ROUND((U69/$AF69)*1000,1))</f>
        <v>-</v>
      </c>
      <c r="W69" s="237" t="s">
        <v>9</v>
      </c>
      <c r="X69" s="186" t="str">
        <f>IF(OR(W69="",W69="-",$AF69="",$AF69="-"),"-",ROUND((W69/$AF69)*1000,1))</f>
        <v>-</v>
      </c>
      <c r="Y69" s="237">
        <v>4</v>
      </c>
      <c r="Z69" s="186">
        <f>IF(OR(Y69="",Y69="-",$AF69="",$AF69="-"),"-",ROUND((Y69/$AF69)*1000,1))</f>
        <v>1.7</v>
      </c>
      <c r="AA69" s="237" t="s">
        <v>9</v>
      </c>
      <c r="AB69" s="186" t="str">
        <f>IF(OR(AA69="",AA69="-",$AF69="",$AF69="-"),"-",ROUND((AA69/$AF69)*1000,1))</f>
        <v>-</v>
      </c>
      <c r="AC69" s="237">
        <v>2</v>
      </c>
      <c r="AD69" s="186">
        <f>IF(OR(AC69="",AC69="-",$AF69="",$AF69="-"),"-",ROUND((AC69/$AF69)*1000,1))</f>
        <v>0.8</v>
      </c>
      <c r="AE69" s="37"/>
      <c r="AF69" s="19">
        <v>2407</v>
      </c>
      <c r="AG69" s="570"/>
    </row>
    <row r="70" spans="1:33" ht="12.75">
      <c r="A70" s="565"/>
      <c r="B70" s="24" t="s">
        <v>46</v>
      </c>
      <c r="C70" s="258">
        <v>31</v>
      </c>
      <c r="D70" s="187">
        <f>IF(OR(C70="",C70="-",$AF70="",$AF70="-"),"-",ROUND((C70/$AF70)*1000,1))</f>
        <v>12</v>
      </c>
      <c r="E70" s="263" t="s">
        <v>9</v>
      </c>
      <c r="F70" s="187" t="str">
        <f>IF(OR(E70="",E70="-",$AF70="",$AF70="-"),"-",ROUND((E70/$AF70)*1000,1))</f>
        <v>-</v>
      </c>
      <c r="G70" s="241">
        <v>5</v>
      </c>
      <c r="H70" s="187">
        <f>IF(OR(G70="",G70="-",$AF70="",$AF70="-"),"-",ROUND((G70/$AF70)*1000,1))</f>
        <v>1.9</v>
      </c>
      <c r="I70" s="241" t="s">
        <v>9</v>
      </c>
      <c r="J70" s="187" t="str">
        <f>IF(OR(I70="",I70="-",$AF70="",$AF70="-"),"-",ROUND((I70/$AF70)*1000,1))</f>
        <v>-</v>
      </c>
      <c r="K70" s="241">
        <v>2</v>
      </c>
      <c r="L70" s="187">
        <f>IF(OR(K70="",K70="-",$AF70="",$AF70="-"),"-",ROUND((K70/$AF70)*1000,1))</f>
        <v>0.8</v>
      </c>
      <c r="M70" s="241">
        <v>8</v>
      </c>
      <c r="N70" s="187">
        <f>IF(OR(M70="",M70="-",$AF70="",$AF70="-"),"-",ROUND((M70/$AF70)*1000,1))</f>
        <v>3.1</v>
      </c>
      <c r="O70" s="241">
        <v>4</v>
      </c>
      <c r="P70" s="187">
        <f>IF(OR(O70="",O70="-",$AF70="",$AF70="-"),"-",ROUND((O70/$AF70)*1000,1))</f>
        <v>1.5</v>
      </c>
      <c r="Q70" s="241" t="s">
        <v>9</v>
      </c>
      <c r="R70" s="187" t="str">
        <f>IF(OR(Q70="",Q70="-",$AF70="",$AF70="-"),"-",ROUND((Q70/$AF70)*1000,1))</f>
        <v>-</v>
      </c>
      <c r="S70" s="241" t="s">
        <v>9</v>
      </c>
      <c r="T70" s="187" t="str">
        <f>IF(OR(S70="",S70="-",$AF70="",$AF70="-"),"-",ROUND((S70/$AF70)*1000,1))</f>
        <v>-</v>
      </c>
      <c r="U70" s="241">
        <v>1</v>
      </c>
      <c r="V70" s="187">
        <f>IF(OR(U70="",U70="-",$AF70="",$AF70="-"),"-",ROUND((U70/$AF70)*1000,1))</f>
        <v>0.4</v>
      </c>
      <c r="W70" s="241">
        <v>3</v>
      </c>
      <c r="X70" s="187">
        <f>IF(OR(W70="",W70="-",$AF70="",$AF70="-"),"-",ROUND((W70/$AF70)*1000,1))</f>
        <v>1.2</v>
      </c>
      <c r="Y70" s="241">
        <v>2</v>
      </c>
      <c r="Z70" s="187">
        <f>IF(OR(Y70="",Y70="-",$AF70="",$AF70="-"),"-",ROUND((Y70/$AF70)*1000,1))</f>
        <v>0.8</v>
      </c>
      <c r="AA70" s="241" t="s">
        <v>9</v>
      </c>
      <c r="AB70" s="187" t="str">
        <f>IF(OR(AA70="",AA70="-",$AF70="",$AF70="-"),"-",ROUND((AA70/$AF70)*1000,1))</f>
        <v>-</v>
      </c>
      <c r="AC70" s="241">
        <v>1</v>
      </c>
      <c r="AD70" s="187">
        <f>IF(OR(AC70="",AC70="-",$AF70="",$AF70="-"),"-",ROUND((AC70/$AF70)*1000,1))</f>
        <v>0.4</v>
      </c>
      <c r="AE70" s="37"/>
      <c r="AF70" s="20">
        <v>2590</v>
      </c>
      <c r="AG70" s="571"/>
    </row>
    <row r="71" spans="1:33" ht="12.75">
      <c r="A71" s="190" t="s">
        <v>294</v>
      </c>
      <c r="B71" s="77" t="s">
        <v>295</v>
      </c>
      <c r="C71" s="232"/>
      <c r="D71" s="77"/>
      <c r="E71" s="232"/>
      <c r="F71" s="98"/>
      <c r="G71" s="232"/>
      <c r="H71" s="98"/>
      <c r="I71" s="232"/>
      <c r="J71" s="98"/>
      <c r="K71" s="232"/>
      <c r="L71" s="98"/>
      <c r="M71" s="232"/>
      <c r="N71" s="98"/>
      <c r="O71" s="232"/>
      <c r="P71" s="98"/>
      <c r="Q71" s="232"/>
      <c r="R71" s="98"/>
      <c r="S71" s="232"/>
      <c r="T71" s="98"/>
      <c r="U71" s="232"/>
      <c r="V71" s="98"/>
      <c r="W71" s="232"/>
      <c r="X71" s="98"/>
      <c r="Y71" s="232"/>
      <c r="Z71" s="98"/>
      <c r="AA71" s="232"/>
      <c r="AB71" s="98"/>
      <c r="AC71" s="232"/>
      <c r="AD71" s="98"/>
      <c r="AE71" s="98"/>
      <c r="AF71" s="98"/>
      <c r="AG71" s="18"/>
    </row>
    <row r="72" spans="1:33" ht="12.75">
      <c r="A72" s="192" t="s">
        <v>297</v>
      </c>
      <c r="B72" s="162" t="s">
        <v>335</v>
      </c>
      <c r="C72" s="260"/>
      <c r="D72" s="193"/>
      <c r="E72" s="260"/>
      <c r="F72" s="193"/>
      <c r="G72" s="260"/>
      <c r="H72" s="193"/>
      <c r="I72" s="260"/>
      <c r="J72" s="193"/>
      <c r="K72" s="260"/>
      <c r="L72" s="193"/>
      <c r="M72" s="260"/>
      <c r="N72" s="193"/>
      <c r="O72" s="260"/>
      <c r="P72" s="193"/>
      <c r="Q72" s="260"/>
      <c r="R72" s="193"/>
      <c r="S72" s="260"/>
      <c r="T72" s="193"/>
      <c r="U72" s="260"/>
      <c r="V72" s="193"/>
      <c r="W72" s="260"/>
      <c r="X72" s="193"/>
      <c r="Y72" s="260"/>
      <c r="Z72" s="193"/>
      <c r="AA72" s="260"/>
      <c r="AB72" s="193"/>
      <c r="AC72" s="260"/>
      <c r="AD72" s="193"/>
      <c r="AE72" s="226"/>
      <c r="AF72" s="227"/>
      <c r="AG72" s="162"/>
    </row>
    <row r="73" spans="1:33" ht="12.75">
      <c r="A73" s="194" t="s">
        <v>298</v>
      </c>
      <c r="B73" s="162" t="s">
        <v>336</v>
      </c>
      <c r="C73" s="261"/>
      <c r="D73" s="163"/>
      <c r="E73" s="261"/>
      <c r="F73" s="163"/>
      <c r="G73" s="261"/>
      <c r="H73" s="163"/>
      <c r="I73" s="261"/>
      <c r="J73" s="163"/>
      <c r="K73" s="261"/>
      <c r="L73" s="163"/>
      <c r="M73" s="261"/>
      <c r="N73" s="163"/>
      <c r="O73" s="261"/>
      <c r="P73" s="163"/>
      <c r="Q73" s="261"/>
      <c r="R73" s="163"/>
      <c r="S73" s="261"/>
      <c r="T73" s="163"/>
      <c r="U73" s="261"/>
      <c r="V73" s="163"/>
      <c r="W73" s="261"/>
      <c r="X73" s="163"/>
      <c r="Y73" s="261"/>
      <c r="Z73" s="163"/>
      <c r="AA73" s="261"/>
      <c r="AB73" s="162"/>
      <c r="AC73" s="268"/>
      <c r="AD73" s="162"/>
      <c r="AE73" s="162"/>
      <c r="AF73" s="227"/>
      <c r="AG73" s="162"/>
    </row>
    <row r="76" ht="12" customHeight="1">
      <c r="B76" s="195" t="s">
        <v>296</v>
      </c>
    </row>
  </sheetData>
  <sheetProtection/>
  <mergeCells count="71">
    <mergeCell ref="AF2:AF4"/>
    <mergeCell ref="AG62:AG64"/>
    <mergeCell ref="AG65:AG67"/>
    <mergeCell ref="AG68:AG70"/>
    <mergeCell ref="AG44:AG46"/>
    <mergeCell ref="AG47:AG49"/>
    <mergeCell ref="AG50:AG52"/>
    <mergeCell ref="AG53:AG55"/>
    <mergeCell ref="AG56:AG58"/>
    <mergeCell ref="AG59:AG61"/>
    <mergeCell ref="AG26:AG28"/>
    <mergeCell ref="AG29:AG31"/>
    <mergeCell ref="AG32:AG34"/>
    <mergeCell ref="AG35:AG37"/>
    <mergeCell ref="AG38:AG40"/>
    <mergeCell ref="AG41:AG43"/>
    <mergeCell ref="AG2:AG4"/>
    <mergeCell ref="AG11:AG13"/>
    <mergeCell ref="AG14:AG16"/>
    <mergeCell ref="AG17:AG19"/>
    <mergeCell ref="AG20:AG22"/>
    <mergeCell ref="AG23:AG25"/>
    <mergeCell ref="AG8:AG10"/>
    <mergeCell ref="AG5:AG7"/>
    <mergeCell ref="A65:A67"/>
    <mergeCell ref="A68:A70"/>
    <mergeCell ref="A47:A49"/>
    <mergeCell ref="A50:A52"/>
    <mergeCell ref="A53:A55"/>
    <mergeCell ref="A56:A58"/>
    <mergeCell ref="A59:A61"/>
    <mergeCell ref="A62:A64"/>
    <mergeCell ref="A29:A31"/>
    <mergeCell ref="A32:A34"/>
    <mergeCell ref="A35:A37"/>
    <mergeCell ref="A38:A40"/>
    <mergeCell ref="A41:A43"/>
    <mergeCell ref="A44:A46"/>
    <mergeCell ref="A11:A13"/>
    <mergeCell ref="A14:A16"/>
    <mergeCell ref="A17:A19"/>
    <mergeCell ref="A20:A22"/>
    <mergeCell ref="A23:A25"/>
    <mergeCell ref="A26:A28"/>
    <mergeCell ref="AC3:AD3"/>
    <mergeCell ref="A5:A7"/>
    <mergeCell ref="A8:A10"/>
    <mergeCell ref="C2:D3"/>
    <mergeCell ref="E2:F2"/>
    <mergeCell ref="G2:H2"/>
    <mergeCell ref="I2:J2"/>
    <mergeCell ref="Q3:R3"/>
    <mergeCell ref="S3:T3"/>
    <mergeCell ref="U3:V3"/>
    <mergeCell ref="Y3:Z3"/>
    <mergeCell ref="AA3:AB3"/>
    <mergeCell ref="E3:F3"/>
    <mergeCell ref="G3:H3"/>
    <mergeCell ref="I3:J3"/>
    <mergeCell ref="K3:L3"/>
    <mergeCell ref="M3:N3"/>
    <mergeCell ref="O3:P3"/>
    <mergeCell ref="AA2:AB2"/>
    <mergeCell ref="AC2:AD2"/>
    <mergeCell ref="O2:P2"/>
    <mergeCell ref="Q2:R2"/>
    <mergeCell ref="S2:T2"/>
    <mergeCell ref="U2:V2"/>
    <mergeCell ref="W2:X2"/>
    <mergeCell ref="Y2:Z2"/>
    <mergeCell ref="W3:X3"/>
  </mergeCells>
  <printOptions/>
  <pageMargins left="0.3937007874015748" right="0.3937007874015748" top="0.5905511811023623" bottom="0.3937007874015748" header="0.31496062992125984" footer="0.31496062992125984"/>
  <pageSetup fitToHeight="1" fitToWidth="1"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Y71"/>
  <sheetViews>
    <sheetView showGridLines="0" zoomScale="90" zoomScaleNormal="90" zoomScaleSheetLayoutView="100" zoomScalePageLayoutView="0" workbookViewId="0" topLeftCell="A1">
      <pane xSplit="3" ySplit="2" topLeftCell="E54" activePane="bottomRight" state="frozen"/>
      <selection pane="topLeft" activeCell="A1" sqref="A1"/>
      <selection pane="topRight" activeCell="D1" sqref="D1"/>
      <selection pane="bottomLeft" activeCell="A3" sqref="A3"/>
      <selection pane="bottomRight" activeCell="F32" sqref="F32"/>
    </sheetView>
  </sheetViews>
  <sheetFormatPr defaultColWidth="8.8515625" defaultRowHeight="10.5" customHeight="1"/>
  <cols>
    <col min="1" max="1" width="8.140625" style="84" customWidth="1"/>
    <col min="2" max="2" width="5.00390625" style="85" bestFit="1" customWidth="1"/>
    <col min="3" max="3" width="8.421875" style="86" bestFit="1" customWidth="1"/>
    <col min="4" max="13" width="7.140625" style="86" customWidth="1"/>
    <col min="14" max="22" width="7.7109375" style="86" customWidth="1"/>
    <col min="23" max="23" width="7.57421875" style="86" customWidth="1"/>
    <col min="24" max="25" width="7.28125" style="86" customWidth="1"/>
    <col min="26" max="16384" width="8.8515625" style="86" customWidth="1"/>
  </cols>
  <sheetData>
    <row r="1" spans="1:25" s="68" customFormat="1" ht="12.75">
      <c r="A1" s="196" t="s">
        <v>200</v>
      </c>
      <c r="B1" s="196"/>
      <c r="C1" s="196"/>
      <c r="D1" s="196"/>
      <c r="E1" s="196"/>
      <c r="F1" s="196"/>
      <c r="G1" s="197"/>
      <c r="H1" s="197"/>
      <c r="I1" s="197"/>
      <c r="J1" s="197"/>
      <c r="K1" s="197"/>
      <c r="L1" s="197"/>
      <c r="M1" s="197"/>
      <c r="N1" s="197"/>
      <c r="O1" s="197"/>
      <c r="P1" s="197"/>
      <c r="Q1" s="197"/>
      <c r="R1" s="197"/>
      <c r="S1" s="197"/>
      <c r="T1" s="197"/>
      <c r="U1" s="197"/>
      <c r="V1" s="197"/>
      <c r="W1" s="197"/>
      <c r="Y1" s="30" t="s">
        <v>328</v>
      </c>
    </row>
    <row r="2" spans="1:25" s="68" customFormat="1" ht="12.75">
      <c r="A2" s="198"/>
      <c r="B2" s="124"/>
      <c r="C2" s="104" t="s">
        <v>2</v>
      </c>
      <c r="D2" s="109" t="s">
        <v>201</v>
      </c>
      <c r="E2" s="104" t="s">
        <v>130</v>
      </c>
      <c r="F2" s="104" t="s">
        <v>131</v>
      </c>
      <c r="G2" s="104" t="s">
        <v>132</v>
      </c>
      <c r="H2" s="104" t="s">
        <v>133</v>
      </c>
      <c r="I2" s="104" t="s">
        <v>134</v>
      </c>
      <c r="J2" s="104" t="s">
        <v>135</v>
      </c>
      <c r="K2" s="104" t="s">
        <v>136</v>
      </c>
      <c r="L2" s="104" t="s">
        <v>137</v>
      </c>
      <c r="M2" s="104" t="s">
        <v>138</v>
      </c>
      <c r="N2" s="104" t="s">
        <v>139</v>
      </c>
      <c r="O2" s="104" t="s">
        <v>140</v>
      </c>
      <c r="P2" s="104" t="s">
        <v>141</v>
      </c>
      <c r="Q2" s="104" t="s">
        <v>142</v>
      </c>
      <c r="R2" s="104" t="s">
        <v>143</v>
      </c>
      <c r="S2" s="104" t="s">
        <v>144</v>
      </c>
      <c r="T2" s="104" t="s">
        <v>145</v>
      </c>
      <c r="U2" s="104" t="s">
        <v>202</v>
      </c>
      <c r="V2" s="104" t="s">
        <v>203</v>
      </c>
      <c r="W2" s="104" t="s">
        <v>204</v>
      </c>
      <c r="X2" s="104" t="s">
        <v>205</v>
      </c>
      <c r="Y2" s="104" t="s">
        <v>113</v>
      </c>
    </row>
    <row r="3" spans="1:25" s="89" customFormat="1" ht="12.75">
      <c r="A3" s="557" t="s">
        <v>199</v>
      </c>
      <c r="B3" s="350" t="s">
        <v>2</v>
      </c>
      <c r="C3" s="331">
        <v>373088</v>
      </c>
      <c r="D3" s="327">
        <v>76</v>
      </c>
      <c r="E3" s="327">
        <v>84</v>
      </c>
      <c r="F3" s="327">
        <v>95</v>
      </c>
      <c r="G3" s="327">
        <v>120</v>
      </c>
      <c r="H3" s="327">
        <v>159</v>
      </c>
      <c r="I3" s="327">
        <v>315</v>
      </c>
      <c r="J3" s="327">
        <v>641</v>
      </c>
      <c r="K3" s="327">
        <v>1326</v>
      </c>
      <c r="L3" s="327">
        <v>2676</v>
      </c>
      <c r="M3" s="327">
        <v>4754</v>
      </c>
      <c r="N3" s="327">
        <v>7698</v>
      </c>
      <c r="O3" s="327">
        <v>12608</v>
      </c>
      <c r="P3" s="327">
        <v>23348</v>
      </c>
      <c r="Q3" s="327">
        <v>46022</v>
      </c>
      <c r="R3" s="327">
        <v>48838</v>
      </c>
      <c r="S3" s="327">
        <v>58331</v>
      </c>
      <c r="T3" s="327">
        <v>67421</v>
      </c>
      <c r="U3" s="327">
        <v>57895</v>
      </c>
      <c r="V3" s="327">
        <v>30755</v>
      </c>
      <c r="W3" s="327">
        <v>8608</v>
      </c>
      <c r="X3" s="327">
        <v>1301</v>
      </c>
      <c r="Y3" s="327">
        <v>17</v>
      </c>
    </row>
    <row r="4" spans="1:25" s="89" customFormat="1" ht="12.75">
      <c r="A4" s="558"/>
      <c r="B4" s="351" t="s">
        <v>45</v>
      </c>
      <c r="C4" s="331">
        <v>219846</v>
      </c>
      <c r="D4" s="331">
        <v>43</v>
      </c>
      <c r="E4" s="331">
        <v>50</v>
      </c>
      <c r="F4" s="331">
        <v>48</v>
      </c>
      <c r="G4" s="331">
        <v>78</v>
      </c>
      <c r="H4" s="331">
        <v>95</v>
      </c>
      <c r="I4" s="331">
        <v>155</v>
      </c>
      <c r="J4" s="331">
        <v>261</v>
      </c>
      <c r="K4" s="331">
        <v>535</v>
      </c>
      <c r="L4" s="331">
        <v>1115</v>
      </c>
      <c r="M4" s="331">
        <v>2141</v>
      </c>
      <c r="N4" s="331">
        <v>3792</v>
      </c>
      <c r="O4" s="331">
        <v>7269</v>
      </c>
      <c r="P4" s="331">
        <v>14845</v>
      </c>
      <c r="Q4" s="331">
        <v>30786</v>
      </c>
      <c r="R4" s="331">
        <v>32936</v>
      </c>
      <c r="S4" s="331">
        <v>37875</v>
      </c>
      <c r="T4" s="331">
        <v>40854</v>
      </c>
      <c r="U4" s="331">
        <v>31197</v>
      </c>
      <c r="V4" s="331">
        <v>12812</v>
      </c>
      <c r="W4" s="331">
        <v>2642</v>
      </c>
      <c r="X4" s="331">
        <v>302</v>
      </c>
      <c r="Y4" s="331">
        <v>15</v>
      </c>
    </row>
    <row r="5" spans="1:25" s="89" customFormat="1" ht="12.75">
      <c r="A5" s="559"/>
      <c r="B5" s="352" t="s">
        <v>46</v>
      </c>
      <c r="C5" s="331">
        <v>153242</v>
      </c>
      <c r="D5" s="334">
        <v>33</v>
      </c>
      <c r="E5" s="334">
        <v>34</v>
      </c>
      <c r="F5" s="334">
        <v>47</v>
      </c>
      <c r="G5" s="334">
        <v>42</v>
      </c>
      <c r="H5" s="334">
        <v>64</v>
      </c>
      <c r="I5" s="334">
        <v>160</v>
      </c>
      <c r="J5" s="334">
        <v>380</v>
      </c>
      <c r="K5" s="334">
        <v>791</v>
      </c>
      <c r="L5" s="334">
        <v>1561</v>
      </c>
      <c r="M5" s="334">
        <v>2613</v>
      </c>
      <c r="N5" s="334">
        <v>3906</v>
      </c>
      <c r="O5" s="334">
        <v>5339</v>
      </c>
      <c r="P5" s="334">
        <v>8503</v>
      </c>
      <c r="Q5" s="334">
        <v>15236</v>
      </c>
      <c r="R5" s="334">
        <v>15902</v>
      </c>
      <c r="S5" s="334">
        <v>20456</v>
      </c>
      <c r="T5" s="334">
        <v>26567</v>
      </c>
      <c r="U5" s="334">
        <v>26698</v>
      </c>
      <c r="V5" s="334">
        <v>17943</v>
      </c>
      <c r="W5" s="334">
        <v>5966</v>
      </c>
      <c r="X5" s="334">
        <v>999</v>
      </c>
      <c r="Y5" s="334">
        <v>2</v>
      </c>
    </row>
    <row r="6" spans="1:25" s="89" customFormat="1" ht="12.75">
      <c r="A6" s="560" t="s">
        <v>7</v>
      </c>
      <c r="B6" s="402" t="s">
        <v>2</v>
      </c>
      <c r="C6" s="105">
        <v>19183</v>
      </c>
      <c r="D6" s="319">
        <v>3</v>
      </c>
      <c r="E6" s="319">
        <v>3</v>
      </c>
      <c r="F6" s="319">
        <v>3</v>
      </c>
      <c r="G6" s="319">
        <v>7</v>
      </c>
      <c r="H6" s="105">
        <v>4</v>
      </c>
      <c r="I6" s="105">
        <v>8</v>
      </c>
      <c r="J6" s="105">
        <v>22</v>
      </c>
      <c r="K6" s="105">
        <v>50</v>
      </c>
      <c r="L6" s="105">
        <v>128</v>
      </c>
      <c r="M6" s="105">
        <v>245</v>
      </c>
      <c r="N6" s="105">
        <v>343</v>
      </c>
      <c r="O6" s="105">
        <v>690</v>
      </c>
      <c r="P6" s="105">
        <v>1297</v>
      </c>
      <c r="Q6" s="105">
        <v>2367</v>
      </c>
      <c r="R6" s="105">
        <v>2427</v>
      </c>
      <c r="S6" s="105">
        <v>2958</v>
      </c>
      <c r="T6" s="105">
        <v>3392</v>
      </c>
      <c r="U6" s="105">
        <v>3010</v>
      </c>
      <c r="V6" s="105">
        <v>1653</v>
      </c>
      <c r="W6" s="105">
        <v>493</v>
      </c>
      <c r="X6" s="105">
        <v>80</v>
      </c>
      <c r="Y6" s="105" t="s">
        <v>9</v>
      </c>
    </row>
    <row r="7" spans="1:25" s="89" customFormat="1" ht="12.75">
      <c r="A7" s="561"/>
      <c r="B7" s="403" t="s">
        <v>45</v>
      </c>
      <c r="C7" s="321">
        <v>11078</v>
      </c>
      <c r="D7" s="321">
        <v>3</v>
      </c>
      <c r="E7" s="321">
        <v>2</v>
      </c>
      <c r="F7" s="321">
        <v>2</v>
      </c>
      <c r="G7" s="321">
        <v>4</v>
      </c>
      <c r="H7" s="321">
        <v>2</v>
      </c>
      <c r="I7" s="321">
        <v>3</v>
      </c>
      <c r="J7" s="321">
        <v>13</v>
      </c>
      <c r="K7" s="321">
        <v>19</v>
      </c>
      <c r="L7" s="321">
        <v>57</v>
      </c>
      <c r="M7" s="321">
        <v>104</v>
      </c>
      <c r="N7" s="321">
        <v>156</v>
      </c>
      <c r="O7" s="321">
        <v>393</v>
      </c>
      <c r="P7" s="321">
        <v>787</v>
      </c>
      <c r="Q7" s="321">
        <v>1489</v>
      </c>
      <c r="R7" s="321">
        <v>1605</v>
      </c>
      <c r="S7" s="321">
        <v>1862</v>
      </c>
      <c r="T7" s="321">
        <v>2057</v>
      </c>
      <c r="U7" s="321">
        <v>1675</v>
      </c>
      <c r="V7" s="321">
        <v>681</v>
      </c>
      <c r="W7" s="321">
        <v>149</v>
      </c>
      <c r="X7" s="321">
        <v>15</v>
      </c>
      <c r="Y7" s="321" t="s">
        <v>9</v>
      </c>
    </row>
    <row r="8" spans="1:25" s="89" customFormat="1" ht="12.75">
      <c r="A8" s="562"/>
      <c r="B8" s="404" t="s">
        <v>46</v>
      </c>
      <c r="C8" s="321">
        <v>8105</v>
      </c>
      <c r="D8" s="324" t="s">
        <v>9</v>
      </c>
      <c r="E8" s="324">
        <v>1</v>
      </c>
      <c r="F8" s="324">
        <v>1</v>
      </c>
      <c r="G8" s="324">
        <v>3</v>
      </c>
      <c r="H8" s="324">
        <v>2</v>
      </c>
      <c r="I8" s="324">
        <v>5</v>
      </c>
      <c r="J8" s="324">
        <v>9</v>
      </c>
      <c r="K8" s="324">
        <v>31</v>
      </c>
      <c r="L8" s="324">
        <v>71</v>
      </c>
      <c r="M8" s="324">
        <v>141</v>
      </c>
      <c r="N8" s="324">
        <v>187</v>
      </c>
      <c r="O8" s="324">
        <v>297</v>
      </c>
      <c r="P8" s="324">
        <v>510</v>
      </c>
      <c r="Q8" s="324">
        <v>878</v>
      </c>
      <c r="R8" s="324">
        <v>822</v>
      </c>
      <c r="S8" s="324">
        <v>1096</v>
      </c>
      <c r="T8" s="324">
        <v>1335</v>
      </c>
      <c r="U8" s="324">
        <v>1335</v>
      </c>
      <c r="V8" s="324">
        <v>972</v>
      </c>
      <c r="W8" s="324">
        <v>344</v>
      </c>
      <c r="X8" s="324">
        <v>65</v>
      </c>
      <c r="Y8" s="324" t="s">
        <v>9</v>
      </c>
    </row>
    <row r="9" spans="1:25" s="89" customFormat="1" ht="12.75">
      <c r="A9" s="572" t="s">
        <v>150</v>
      </c>
      <c r="B9" s="199" t="s">
        <v>2</v>
      </c>
      <c r="C9" s="28">
        <v>1222</v>
      </c>
      <c r="D9" s="57" t="str">
        <f>IF(SUM(D10:D11)=0,"-",SUM(D10:D11))</f>
        <v>-</v>
      </c>
      <c r="E9" s="28" t="str">
        <f aca="true" t="shared" si="0" ref="E9:Y9">IF(SUM(E10:E11)=0,"-",SUM(E10:E11))</f>
        <v>-</v>
      </c>
      <c r="F9" s="28" t="str">
        <f t="shared" si="0"/>
        <v>-</v>
      </c>
      <c r="G9" s="28">
        <f t="shared" si="0"/>
        <v>1</v>
      </c>
      <c r="H9" s="28">
        <f t="shared" si="0"/>
        <v>1</v>
      </c>
      <c r="I9" s="28">
        <f t="shared" si="0"/>
        <v>1</v>
      </c>
      <c r="J9" s="28" t="str">
        <f t="shared" si="0"/>
        <v>-</v>
      </c>
      <c r="K9" s="28">
        <f t="shared" si="0"/>
        <v>3</v>
      </c>
      <c r="L9" s="28">
        <f t="shared" si="0"/>
        <v>6</v>
      </c>
      <c r="M9" s="28">
        <f t="shared" si="0"/>
        <v>17</v>
      </c>
      <c r="N9" s="28">
        <f t="shared" si="0"/>
        <v>22</v>
      </c>
      <c r="O9" s="28">
        <f t="shared" si="0"/>
        <v>54</v>
      </c>
      <c r="P9" s="28">
        <f t="shared" si="0"/>
        <v>75</v>
      </c>
      <c r="Q9" s="28">
        <f t="shared" si="0"/>
        <v>132</v>
      </c>
      <c r="R9" s="28">
        <f t="shared" si="0"/>
        <v>151</v>
      </c>
      <c r="S9" s="28">
        <f t="shared" si="0"/>
        <v>184</v>
      </c>
      <c r="T9" s="28">
        <f t="shared" si="0"/>
        <v>232</v>
      </c>
      <c r="U9" s="28">
        <f t="shared" si="0"/>
        <v>179</v>
      </c>
      <c r="V9" s="28">
        <f t="shared" si="0"/>
        <v>121</v>
      </c>
      <c r="W9" s="28">
        <f t="shared" si="0"/>
        <v>33</v>
      </c>
      <c r="X9" s="28">
        <f t="shared" si="0"/>
        <v>10</v>
      </c>
      <c r="Y9" s="28" t="str">
        <f t="shared" si="0"/>
        <v>-</v>
      </c>
    </row>
    <row r="10" spans="1:25" s="89" customFormat="1" ht="12.75">
      <c r="A10" s="573"/>
      <c r="B10" s="285" t="s">
        <v>45</v>
      </c>
      <c r="C10" s="270">
        <v>690</v>
      </c>
      <c r="D10" s="274" t="str">
        <f>IF(SUM(D13,D16,D19,D22,D25,D28,D31,D34,D37,D40,D43,D46,D49,D52,D55,D58,D61,D64,D67)=0,"-",SUM(D13,D16,D19,D22,D25,D28,D31,D34,D37,D40,D43,D46,D49,D52,D55,D58,D61,D64,D67))</f>
        <v>-</v>
      </c>
      <c r="E10" s="270" t="str">
        <f aca="true" t="shared" si="1" ref="E10:Y11">IF(SUM(E13,E16,E19,E22,E25,E28,E31,E34,E37,E40,E43,E46,E49,E52,E55,E58,E61,E64,E67)=0,"-",SUM(E13,E16,E19,E22,E25,E28,E31,E34,E37,E40,E43,E46,E49,E52,E55,E58,E61,E64,E67))</f>
        <v>-</v>
      </c>
      <c r="F10" s="270" t="str">
        <f t="shared" si="1"/>
        <v>-</v>
      </c>
      <c r="G10" s="270" t="str">
        <f t="shared" si="1"/>
        <v>-</v>
      </c>
      <c r="H10" s="270" t="str">
        <f t="shared" si="1"/>
        <v>-</v>
      </c>
      <c r="I10" s="270">
        <f t="shared" si="1"/>
        <v>1</v>
      </c>
      <c r="J10" s="270" t="str">
        <f t="shared" si="1"/>
        <v>-</v>
      </c>
      <c r="K10" s="270" t="str">
        <f t="shared" si="1"/>
        <v>-</v>
      </c>
      <c r="L10" s="270">
        <f t="shared" si="1"/>
        <v>2</v>
      </c>
      <c r="M10" s="270">
        <f t="shared" si="1"/>
        <v>7</v>
      </c>
      <c r="N10" s="270">
        <f t="shared" si="1"/>
        <v>7</v>
      </c>
      <c r="O10" s="270">
        <f t="shared" si="1"/>
        <v>30</v>
      </c>
      <c r="P10" s="270">
        <f t="shared" si="1"/>
        <v>50</v>
      </c>
      <c r="Q10" s="270">
        <f t="shared" si="1"/>
        <v>88</v>
      </c>
      <c r="R10" s="270">
        <f t="shared" si="1"/>
        <v>83</v>
      </c>
      <c r="S10" s="270">
        <f t="shared" si="1"/>
        <v>107</v>
      </c>
      <c r="T10" s="270">
        <f t="shared" si="1"/>
        <v>145</v>
      </c>
      <c r="U10" s="270">
        <f t="shared" si="1"/>
        <v>97</v>
      </c>
      <c r="V10" s="270">
        <f t="shared" si="1"/>
        <v>59</v>
      </c>
      <c r="W10" s="270">
        <f t="shared" si="1"/>
        <v>12</v>
      </c>
      <c r="X10" s="270">
        <f t="shared" si="1"/>
        <v>2</v>
      </c>
      <c r="Y10" s="270" t="str">
        <f t="shared" si="1"/>
        <v>-</v>
      </c>
    </row>
    <row r="11" spans="1:25" s="89" customFormat="1" ht="12.75">
      <c r="A11" s="574"/>
      <c r="B11" s="286" t="s">
        <v>46</v>
      </c>
      <c r="C11" s="272">
        <v>532</v>
      </c>
      <c r="D11" s="276" t="str">
        <f>IF(SUM(D14,D17,D20,D23,D26,D29,D32,D35,D38,D41,D44,D47,D50,D53,D56,D59,D62,D65,D68)=0,"-",SUM(D14,D17,D20,D23,D26,D29,D32,D35,D38,D41,D44,D47,D50,D53,D56,D59,D62,D65,D68))</f>
        <v>-</v>
      </c>
      <c r="E11" s="272" t="str">
        <f t="shared" si="1"/>
        <v>-</v>
      </c>
      <c r="F11" s="272" t="str">
        <f t="shared" si="1"/>
        <v>-</v>
      </c>
      <c r="G11" s="272">
        <f t="shared" si="1"/>
        <v>1</v>
      </c>
      <c r="H11" s="272">
        <f t="shared" si="1"/>
        <v>1</v>
      </c>
      <c r="I11" s="272" t="str">
        <f t="shared" si="1"/>
        <v>-</v>
      </c>
      <c r="J11" s="272" t="str">
        <f t="shared" si="1"/>
        <v>-</v>
      </c>
      <c r="K11" s="272">
        <f t="shared" si="1"/>
        <v>3</v>
      </c>
      <c r="L11" s="272">
        <f t="shared" si="1"/>
        <v>4</v>
      </c>
      <c r="M11" s="272">
        <f t="shared" si="1"/>
        <v>10</v>
      </c>
      <c r="N11" s="272">
        <f t="shared" si="1"/>
        <v>15</v>
      </c>
      <c r="O11" s="272">
        <f t="shared" si="1"/>
        <v>24</v>
      </c>
      <c r="P11" s="272">
        <f t="shared" si="1"/>
        <v>25</v>
      </c>
      <c r="Q11" s="272">
        <f t="shared" si="1"/>
        <v>44</v>
      </c>
      <c r="R11" s="272">
        <f t="shared" si="1"/>
        <v>68</v>
      </c>
      <c r="S11" s="272">
        <f t="shared" si="1"/>
        <v>77</v>
      </c>
      <c r="T11" s="272">
        <f t="shared" si="1"/>
        <v>87</v>
      </c>
      <c r="U11" s="272">
        <f t="shared" si="1"/>
        <v>82</v>
      </c>
      <c r="V11" s="272">
        <f t="shared" si="1"/>
        <v>62</v>
      </c>
      <c r="W11" s="272">
        <f t="shared" si="1"/>
        <v>21</v>
      </c>
      <c r="X11" s="272">
        <f t="shared" si="1"/>
        <v>8</v>
      </c>
      <c r="Y11" s="272" t="str">
        <f t="shared" si="1"/>
        <v>-</v>
      </c>
    </row>
    <row r="12" spans="1:25" s="89" customFormat="1" ht="12.75">
      <c r="A12" s="501" t="s">
        <v>76</v>
      </c>
      <c r="B12" s="21" t="s">
        <v>2</v>
      </c>
      <c r="C12" s="19">
        <v>597</v>
      </c>
      <c r="D12" s="22" t="s">
        <v>9</v>
      </c>
      <c r="E12" s="22" t="s">
        <v>9</v>
      </c>
      <c r="F12" s="22" t="s">
        <v>9</v>
      </c>
      <c r="G12" s="22">
        <v>1</v>
      </c>
      <c r="H12" s="22">
        <v>1</v>
      </c>
      <c r="I12" s="22" t="s">
        <v>9</v>
      </c>
      <c r="J12" s="22" t="s">
        <v>9</v>
      </c>
      <c r="K12" s="22">
        <v>2</v>
      </c>
      <c r="L12" s="22">
        <v>2</v>
      </c>
      <c r="M12" s="22">
        <v>10</v>
      </c>
      <c r="N12" s="22">
        <v>10</v>
      </c>
      <c r="O12" s="22">
        <v>29</v>
      </c>
      <c r="P12" s="22">
        <v>42</v>
      </c>
      <c r="Q12" s="22">
        <v>63</v>
      </c>
      <c r="R12" s="22">
        <v>91</v>
      </c>
      <c r="S12" s="22">
        <v>85</v>
      </c>
      <c r="T12" s="22">
        <v>108</v>
      </c>
      <c r="U12" s="22">
        <v>83</v>
      </c>
      <c r="V12" s="22">
        <v>51</v>
      </c>
      <c r="W12" s="22">
        <v>15</v>
      </c>
      <c r="X12" s="22">
        <v>4</v>
      </c>
      <c r="Y12" s="22" t="s">
        <v>9</v>
      </c>
    </row>
    <row r="13" spans="1:25" s="89" customFormat="1" ht="12.75">
      <c r="A13" s="502"/>
      <c r="B13" s="23" t="s">
        <v>45</v>
      </c>
      <c r="C13" s="19">
        <v>321</v>
      </c>
      <c r="D13" s="19" t="s">
        <v>9</v>
      </c>
      <c r="E13" s="19" t="s">
        <v>9</v>
      </c>
      <c r="F13" s="19" t="s">
        <v>9</v>
      </c>
      <c r="G13" s="19" t="s">
        <v>9</v>
      </c>
      <c r="H13" s="19" t="s">
        <v>9</v>
      </c>
      <c r="I13" s="19" t="s">
        <v>9</v>
      </c>
      <c r="J13" s="19" t="s">
        <v>9</v>
      </c>
      <c r="K13" s="19" t="s">
        <v>9</v>
      </c>
      <c r="L13" s="19" t="s">
        <v>9</v>
      </c>
      <c r="M13" s="19">
        <v>4</v>
      </c>
      <c r="N13" s="19">
        <v>2</v>
      </c>
      <c r="O13" s="19">
        <v>19</v>
      </c>
      <c r="P13" s="19">
        <v>28</v>
      </c>
      <c r="Q13" s="19">
        <v>39</v>
      </c>
      <c r="R13" s="19">
        <v>51</v>
      </c>
      <c r="S13" s="19">
        <v>47</v>
      </c>
      <c r="T13" s="19">
        <v>62</v>
      </c>
      <c r="U13" s="19">
        <v>39</v>
      </c>
      <c r="V13" s="19">
        <v>26</v>
      </c>
      <c r="W13" s="19">
        <v>4</v>
      </c>
      <c r="X13" s="19" t="s">
        <v>9</v>
      </c>
      <c r="Y13" s="19" t="s">
        <v>9</v>
      </c>
    </row>
    <row r="14" spans="1:25" s="89" customFormat="1" ht="12.75">
      <c r="A14" s="503"/>
      <c r="B14" s="24" t="s">
        <v>46</v>
      </c>
      <c r="C14" s="20">
        <v>276</v>
      </c>
      <c r="D14" s="20" t="s">
        <v>9</v>
      </c>
      <c r="E14" s="20" t="s">
        <v>9</v>
      </c>
      <c r="F14" s="20" t="s">
        <v>9</v>
      </c>
      <c r="G14" s="20">
        <v>1</v>
      </c>
      <c r="H14" s="20">
        <v>1</v>
      </c>
      <c r="I14" s="20" t="s">
        <v>9</v>
      </c>
      <c r="J14" s="20" t="s">
        <v>9</v>
      </c>
      <c r="K14" s="20">
        <v>2</v>
      </c>
      <c r="L14" s="20">
        <v>2</v>
      </c>
      <c r="M14" s="20">
        <v>6</v>
      </c>
      <c r="N14" s="20">
        <v>8</v>
      </c>
      <c r="O14" s="20">
        <v>10</v>
      </c>
      <c r="P14" s="20">
        <v>14</v>
      </c>
      <c r="Q14" s="20">
        <v>24</v>
      </c>
      <c r="R14" s="20">
        <v>40</v>
      </c>
      <c r="S14" s="20">
        <v>38</v>
      </c>
      <c r="T14" s="20">
        <v>46</v>
      </c>
      <c r="U14" s="20">
        <v>44</v>
      </c>
      <c r="V14" s="20">
        <v>25</v>
      </c>
      <c r="W14" s="20">
        <v>11</v>
      </c>
      <c r="X14" s="20">
        <v>4</v>
      </c>
      <c r="Y14" s="20" t="s">
        <v>9</v>
      </c>
    </row>
    <row r="15" spans="1:25" s="89" customFormat="1" ht="12.75">
      <c r="A15" s="501" t="s">
        <v>77</v>
      </c>
      <c r="B15" s="21" t="s">
        <v>2</v>
      </c>
      <c r="C15" s="22">
        <v>132</v>
      </c>
      <c r="D15" s="22" t="s">
        <v>9</v>
      </c>
      <c r="E15" s="22" t="s">
        <v>9</v>
      </c>
      <c r="F15" s="22" t="s">
        <v>9</v>
      </c>
      <c r="G15" s="22" t="s">
        <v>9</v>
      </c>
      <c r="H15" s="22" t="s">
        <v>9</v>
      </c>
      <c r="I15" s="22" t="s">
        <v>9</v>
      </c>
      <c r="J15" s="22" t="s">
        <v>9</v>
      </c>
      <c r="K15" s="22">
        <v>1</v>
      </c>
      <c r="L15" s="22">
        <v>2</v>
      </c>
      <c r="M15" s="22">
        <v>5</v>
      </c>
      <c r="N15" s="22">
        <v>2</v>
      </c>
      <c r="O15" s="22">
        <v>9</v>
      </c>
      <c r="P15" s="22">
        <v>8</v>
      </c>
      <c r="Q15" s="22">
        <v>11</v>
      </c>
      <c r="R15" s="22">
        <v>21</v>
      </c>
      <c r="S15" s="22">
        <v>17</v>
      </c>
      <c r="T15" s="22">
        <v>24</v>
      </c>
      <c r="U15" s="22">
        <v>20</v>
      </c>
      <c r="V15" s="22">
        <v>9</v>
      </c>
      <c r="W15" s="22">
        <v>1</v>
      </c>
      <c r="X15" s="22">
        <v>2</v>
      </c>
      <c r="Y15" s="22" t="s">
        <v>9</v>
      </c>
    </row>
    <row r="16" spans="1:25" s="89" customFormat="1" ht="12.75">
      <c r="A16" s="502"/>
      <c r="B16" s="23" t="s">
        <v>45</v>
      </c>
      <c r="C16" s="19">
        <v>69</v>
      </c>
      <c r="D16" s="19" t="s">
        <v>9</v>
      </c>
      <c r="E16" s="19" t="s">
        <v>9</v>
      </c>
      <c r="F16" s="19" t="s">
        <v>9</v>
      </c>
      <c r="G16" s="19" t="s">
        <v>9</v>
      </c>
      <c r="H16" s="19" t="s">
        <v>9</v>
      </c>
      <c r="I16" s="19" t="s">
        <v>9</v>
      </c>
      <c r="J16" s="19" t="s">
        <v>9</v>
      </c>
      <c r="K16" s="19" t="s">
        <v>9</v>
      </c>
      <c r="L16" s="19">
        <v>1</v>
      </c>
      <c r="M16" s="19">
        <v>3</v>
      </c>
      <c r="N16" s="19">
        <v>1</v>
      </c>
      <c r="O16" s="19">
        <v>2</v>
      </c>
      <c r="P16" s="19">
        <v>6</v>
      </c>
      <c r="Q16" s="19">
        <v>8</v>
      </c>
      <c r="R16" s="19">
        <v>9</v>
      </c>
      <c r="S16" s="19">
        <v>8</v>
      </c>
      <c r="T16" s="19">
        <v>13</v>
      </c>
      <c r="U16" s="19">
        <v>11</v>
      </c>
      <c r="V16" s="19">
        <v>6</v>
      </c>
      <c r="W16" s="19">
        <v>1</v>
      </c>
      <c r="X16" s="19" t="s">
        <v>9</v>
      </c>
      <c r="Y16" s="19" t="s">
        <v>9</v>
      </c>
    </row>
    <row r="17" spans="1:25" s="89" customFormat="1" ht="12.75">
      <c r="A17" s="503"/>
      <c r="B17" s="24" t="s">
        <v>46</v>
      </c>
      <c r="C17" s="20">
        <v>63</v>
      </c>
      <c r="D17" s="20" t="s">
        <v>9</v>
      </c>
      <c r="E17" s="20" t="s">
        <v>9</v>
      </c>
      <c r="F17" s="20" t="s">
        <v>9</v>
      </c>
      <c r="G17" s="20" t="s">
        <v>9</v>
      </c>
      <c r="H17" s="20" t="s">
        <v>9</v>
      </c>
      <c r="I17" s="20" t="s">
        <v>9</v>
      </c>
      <c r="J17" s="20" t="s">
        <v>9</v>
      </c>
      <c r="K17" s="20">
        <v>1</v>
      </c>
      <c r="L17" s="20">
        <v>1</v>
      </c>
      <c r="M17" s="20">
        <v>2</v>
      </c>
      <c r="N17" s="20">
        <v>1</v>
      </c>
      <c r="O17" s="20">
        <v>7</v>
      </c>
      <c r="P17" s="20">
        <v>2</v>
      </c>
      <c r="Q17" s="20">
        <v>3</v>
      </c>
      <c r="R17" s="20">
        <v>12</v>
      </c>
      <c r="S17" s="20">
        <v>9</v>
      </c>
      <c r="T17" s="20">
        <v>11</v>
      </c>
      <c r="U17" s="20">
        <v>9</v>
      </c>
      <c r="V17" s="20">
        <v>3</v>
      </c>
      <c r="W17" s="20" t="s">
        <v>9</v>
      </c>
      <c r="X17" s="20">
        <v>2</v>
      </c>
      <c r="Y17" s="20" t="s">
        <v>9</v>
      </c>
    </row>
    <row r="18" spans="1:25" s="89" customFormat="1" ht="12.75">
      <c r="A18" s="501" t="s">
        <v>78</v>
      </c>
      <c r="B18" s="21" t="s">
        <v>2</v>
      </c>
      <c r="C18" s="22">
        <v>29</v>
      </c>
      <c r="D18" s="22" t="s">
        <v>9</v>
      </c>
      <c r="E18" s="22" t="s">
        <v>9</v>
      </c>
      <c r="F18" s="22" t="s">
        <v>9</v>
      </c>
      <c r="G18" s="22" t="s">
        <v>9</v>
      </c>
      <c r="H18" s="22" t="s">
        <v>9</v>
      </c>
      <c r="I18" s="22" t="s">
        <v>9</v>
      </c>
      <c r="J18" s="22" t="s">
        <v>9</v>
      </c>
      <c r="K18" s="22" t="s">
        <v>9</v>
      </c>
      <c r="L18" s="22" t="s">
        <v>9</v>
      </c>
      <c r="M18" s="22">
        <v>1</v>
      </c>
      <c r="N18" s="22">
        <v>1</v>
      </c>
      <c r="O18" s="22" t="s">
        <v>9</v>
      </c>
      <c r="P18" s="22">
        <v>2</v>
      </c>
      <c r="Q18" s="22">
        <v>3</v>
      </c>
      <c r="R18" s="22">
        <v>2</v>
      </c>
      <c r="S18" s="22">
        <v>4</v>
      </c>
      <c r="T18" s="22">
        <v>5</v>
      </c>
      <c r="U18" s="22">
        <v>6</v>
      </c>
      <c r="V18" s="22">
        <v>4</v>
      </c>
      <c r="W18" s="22">
        <v>1</v>
      </c>
      <c r="X18" s="22" t="s">
        <v>9</v>
      </c>
      <c r="Y18" s="22" t="s">
        <v>9</v>
      </c>
    </row>
    <row r="19" spans="1:25" s="89" customFormat="1" ht="12.75">
      <c r="A19" s="502"/>
      <c r="B19" s="23" t="s">
        <v>45</v>
      </c>
      <c r="C19" s="19">
        <v>17</v>
      </c>
      <c r="D19" s="19" t="s">
        <v>9</v>
      </c>
      <c r="E19" s="19" t="s">
        <v>9</v>
      </c>
      <c r="F19" s="19" t="s">
        <v>9</v>
      </c>
      <c r="G19" s="19" t="s">
        <v>9</v>
      </c>
      <c r="H19" s="19" t="s">
        <v>9</v>
      </c>
      <c r="I19" s="19" t="s">
        <v>9</v>
      </c>
      <c r="J19" s="19" t="s">
        <v>9</v>
      </c>
      <c r="K19" s="19" t="s">
        <v>9</v>
      </c>
      <c r="L19" s="19" t="s">
        <v>9</v>
      </c>
      <c r="M19" s="19" t="s">
        <v>9</v>
      </c>
      <c r="N19" s="19" t="s">
        <v>9</v>
      </c>
      <c r="O19" s="19" t="s">
        <v>9</v>
      </c>
      <c r="P19" s="19">
        <v>2</v>
      </c>
      <c r="Q19" s="19">
        <v>1</v>
      </c>
      <c r="R19" s="19">
        <v>1</v>
      </c>
      <c r="S19" s="19">
        <v>3</v>
      </c>
      <c r="T19" s="19">
        <v>5</v>
      </c>
      <c r="U19" s="19">
        <v>5</v>
      </c>
      <c r="V19" s="19" t="s">
        <v>9</v>
      </c>
      <c r="W19" s="19" t="s">
        <v>9</v>
      </c>
      <c r="X19" s="19" t="s">
        <v>9</v>
      </c>
      <c r="Y19" s="19" t="s">
        <v>9</v>
      </c>
    </row>
    <row r="20" spans="1:25" s="89" customFormat="1" ht="12.75">
      <c r="A20" s="503"/>
      <c r="B20" s="24" t="s">
        <v>46</v>
      </c>
      <c r="C20" s="20">
        <v>12</v>
      </c>
      <c r="D20" s="20" t="s">
        <v>9</v>
      </c>
      <c r="E20" s="20" t="s">
        <v>9</v>
      </c>
      <c r="F20" s="20" t="s">
        <v>9</v>
      </c>
      <c r="G20" s="20" t="s">
        <v>9</v>
      </c>
      <c r="H20" s="20" t="s">
        <v>9</v>
      </c>
      <c r="I20" s="20" t="s">
        <v>9</v>
      </c>
      <c r="J20" s="20" t="s">
        <v>9</v>
      </c>
      <c r="K20" s="20" t="s">
        <v>9</v>
      </c>
      <c r="L20" s="20" t="s">
        <v>9</v>
      </c>
      <c r="M20" s="20">
        <v>1</v>
      </c>
      <c r="N20" s="20">
        <v>1</v>
      </c>
      <c r="O20" s="20" t="s">
        <v>9</v>
      </c>
      <c r="P20" s="20" t="s">
        <v>9</v>
      </c>
      <c r="Q20" s="20">
        <v>2</v>
      </c>
      <c r="R20" s="20">
        <v>1</v>
      </c>
      <c r="S20" s="20">
        <v>1</v>
      </c>
      <c r="T20" s="20" t="s">
        <v>9</v>
      </c>
      <c r="U20" s="20">
        <v>1</v>
      </c>
      <c r="V20" s="20">
        <v>4</v>
      </c>
      <c r="W20" s="20">
        <v>1</v>
      </c>
      <c r="X20" s="20" t="s">
        <v>9</v>
      </c>
      <c r="Y20" s="20" t="s">
        <v>9</v>
      </c>
    </row>
    <row r="21" spans="1:25" s="89" customFormat="1" ht="12.75">
      <c r="A21" s="501" t="s">
        <v>79</v>
      </c>
      <c r="B21" s="21" t="s">
        <v>2</v>
      </c>
      <c r="C21" s="22">
        <v>23</v>
      </c>
      <c r="D21" s="22" t="s">
        <v>9</v>
      </c>
      <c r="E21" s="22" t="s">
        <v>9</v>
      </c>
      <c r="F21" s="22" t="s">
        <v>9</v>
      </c>
      <c r="G21" s="22" t="s">
        <v>9</v>
      </c>
      <c r="H21" s="22" t="s">
        <v>9</v>
      </c>
      <c r="I21" s="22" t="s">
        <v>9</v>
      </c>
      <c r="J21" s="22" t="s">
        <v>9</v>
      </c>
      <c r="K21" s="22" t="s">
        <v>9</v>
      </c>
      <c r="L21" s="22" t="s">
        <v>9</v>
      </c>
      <c r="M21" s="22" t="s">
        <v>9</v>
      </c>
      <c r="N21" s="22">
        <v>2</v>
      </c>
      <c r="O21" s="22">
        <v>1</v>
      </c>
      <c r="P21" s="22">
        <v>1</v>
      </c>
      <c r="Q21" s="22" t="s">
        <v>9</v>
      </c>
      <c r="R21" s="22">
        <v>2</v>
      </c>
      <c r="S21" s="22">
        <v>3</v>
      </c>
      <c r="T21" s="22">
        <v>6</v>
      </c>
      <c r="U21" s="22">
        <v>3</v>
      </c>
      <c r="V21" s="22">
        <v>4</v>
      </c>
      <c r="W21" s="22">
        <v>1</v>
      </c>
      <c r="X21" s="22" t="s">
        <v>9</v>
      </c>
      <c r="Y21" s="22" t="s">
        <v>9</v>
      </c>
    </row>
    <row r="22" spans="1:25" s="89" customFormat="1" ht="12.75">
      <c r="A22" s="502"/>
      <c r="B22" s="23" t="s">
        <v>45</v>
      </c>
      <c r="C22" s="19">
        <v>10</v>
      </c>
      <c r="D22" s="19" t="s">
        <v>9</v>
      </c>
      <c r="E22" s="19" t="s">
        <v>9</v>
      </c>
      <c r="F22" s="19" t="s">
        <v>9</v>
      </c>
      <c r="G22" s="19" t="s">
        <v>9</v>
      </c>
      <c r="H22" s="19" t="s">
        <v>9</v>
      </c>
      <c r="I22" s="19" t="s">
        <v>9</v>
      </c>
      <c r="J22" s="19" t="s">
        <v>9</v>
      </c>
      <c r="K22" s="19" t="s">
        <v>9</v>
      </c>
      <c r="L22" s="19" t="s">
        <v>9</v>
      </c>
      <c r="M22" s="19" t="s">
        <v>9</v>
      </c>
      <c r="N22" s="19">
        <v>2</v>
      </c>
      <c r="O22" s="19">
        <v>1</v>
      </c>
      <c r="P22" s="19" t="s">
        <v>9</v>
      </c>
      <c r="Q22" s="19" t="s">
        <v>9</v>
      </c>
      <c r="R22" s="19" t="s">
        <v>9</v>
      </c>
      <c r="S22" s="19">
        <v>2</v>
      </c>
      <c r="T22" s="19">
        <v>3</v>
      </c>
      <c r="U22" s="19">
        <v>2</v>
      </c>
      <c r="V22" s="19" t="s">
        <v>9</v>
      </c>
      <c r="W22" s="19" t="s">
        <v>9</v>
      </c>
      <c r="X22" s="19" t="s">
        <v>9</v>
      </c>
      <c r="Y22" s="19" t="s">
        <v>9</v>
      </c>
    </row>
    <row r="23" spans="1:25" s="89" customFormat="1" ht="12.75">
      <c r="A23" s="503"/>
      <c r="B23" s="24" t="s">
        <v>46</v>
      </c>
      <c r="C23" s="20">
        <v>13</v>
      </c>
      <c r="D23" s="20" t="s">
        <v>9</v>
      </c>
      <c r="E23" s="20" t="s">
        <v>9</v>
      </c>
      <c r="F23" s="20" t="s">
        <v>9</v>
      </c>
      <c r="G23" s="20" t="s">
        <v>9</v>
      </c>
      <c r="H23" s="20" t="s">
        <v>9</v>
      </c>
      <c r="I23" s="20" t="s">
        <v>9</v>
      </c>
      <c r="J23" s="20" t="s">
        <v>9</v>
      </c>
      <c r="K23" s="20" t="s">
        <v>9</v>
      </c>
      <c r="L23" s="20" t="s">
        <v>9</v>
      </c>
      <c r="M23" s="20" t="s">
        <v>9</v>
      </c>
      <c r="N23" s="20" t="s">
        <v>9</v>
      </c>
      <c r="O23" s="20" t="s">
        <v>9</v>
      </c>
      <c r="P23" s="20">
        <v>1</v>
      </c>
      <c r="Q23" s="20" t="s">
        <v>9</v>
      </c>
      <c r="R23" s="20">
        <v>2</v>
      </c>
      <c r="S23" s="20">
        <v>1</v>
      </c>
      <c r="T23" s="20">
        <v>3</v>
      </c>
      <c r="U23" s="20">
        <v>1</v>
      </c>
      <c r="V23" s="20">
        <v>4</v>
      </c>
      <c r="W23" s="20">
        <v>1</v>
      </c>
      <c r="X23" s="20" t="s">
        <v>9</v>
      </c>
      <c r="Y23" s="20" t="s">
        <v>9</v>
      </c>
    </row>
    <row r="24" spans="1:25" s="89" customFormat="1" ht="12.75">
      <c r="A24" s="501" t="s">
        <v>80</v>
      </c>
      <c r="B24" s="21" t="s">
        <v>2</v>
      </c>
      <c r="C24" s="22">
        <v>20</v>
      </c>
      <c r="D24" s="22" t="s">
        <v>9</v>
      </c>
      <c r="E24" s="22" t="s">
        <v>9</v>
      </c>
      <c r="F24" s="22" t="s">
        <v>9</v>
      </c>
      <c r="G24" s="22" t="s">
        <v>9</v>
      </c>
      <c r="H24" s="22" t="s">
        <v>9</v>
      </c>
      <c r="I24" s="22" t="s">
        <v>9</v>
      </c>
      <c r="J24" s="22" t="s">
        <v>9</v>
      </c>
      <c r="K24" s="22" t="s">
        <v>9</v>
      </c>
      <c r="L24" s="22" t="s">
        <v>9</v>
      </c>
      <c r="M24" s="22" t="s">
        <v>9</v>
      </c>
      <c r="N24" s="22" t="s">
        <v>9</v>
      </c>
      <c r="O24" s="22">
        <v>2</v>
      </c>
      <c r="P24" s="22">
        <v>2</v>
      </c>
      <c r="Q24" s="22">
        <v>3</v>
      </c>
      <c r="R24" s="22">
        <v>1</v>
      </c>
      <c r="S24" s="22">
        <v>3</v>
      </c>
      <c r="T24" s="22">
        <v>2</v>
      </c>
      <c r="U24" s="22">
        <v>5</v>
      </c>
      <c r="V24" s="22">
        <v>2</v>
      </c>
      <c r="W24" s="22" t="s">
        <v>9</v>
      </c>
      <c r="X24" s="22" t="s">
        <v>9</v>
      </c>
      <c r="Y24" s="22" t="s">
        <v>9</v>
      </c>
    </row>
    <row r="25" spans="1:25" s="89" customFormat="1" ht="12.75">
      <c r="A25" s="502"/>
      <c r="B25" s="23" t="s">
        <v>45</v>
      </c>
      <c r="C25" s="19">
        <v>12</v>
      </c>
      <c r="D25" s="19" t="s">
        <v>9</v>
      </c>
      <c r="E25" s="19" t="s">
        <v>9</v>
      </c>
      <c r="F25" s="19" t="s">
        <v>9</v>
      </c>
      <c r="G25" s="19" t="s">
        <v>9</v>
      </c>
      <c r="H25" s="19" t="s">
        <v>9</v>
      </c>
      <c r="I25" s="19" t="s">
        <v>9</v>
      </c>
      <c r="J25" s="19" t="s">
        <v>9</v>
      </c>
      <c r="K25" s="19" t="s">
        <v>9</v>
      </c>
      <c r="L25" s="19" t="s">
        <v>9</v>
      </c>
      <c r="M25" s="19" t="s">
        <v>9</v>
      </c>
      <c r="N25" s="19" t="s">
        <v>9</v>
      </c>
      <c r="O25" s="19">
        <v>1</v>
      </c>
      <c r="P25" s="19">
        <v>1</v>
      </c>
      <c r="Q25" s="19">
        <v>2</v>
      </c>
      <c r="R25" s="19" t="s">
        <v>9</v>
      </c>
      <c r="S25" s="19">
        <v>1</v>
      </c>
      <c r="T25" s="19">
        <v>2</v>
      </c>
      <c r="U25" s="19">
        <v>4</v>
      </c>
      <c r="V25" s="19">
        <v>1</v>
      </c>
      <c r="W25" s="19" t="s">
        <v>9</v>
      </c>
      <c r="X25" s="19" t="s">
        <v>9</v>
      </c>
      <c r="Y25" s="19" t="s">
        <v>9</v>
      </c>
    </row>
    <row r="26" spans="1:25" s="89" customFormat="1" ht="12.75">
      <c r="A26" s="503"/>
      <c r="B26" s="24" t="s">
        <v>46</v>
      </c>
      <c r="C26" s="20">
        <v>8</v>
      </c>
      <c r="D26" s="20" t="s">
        <v>9</v>
      </c>
      <c r="E26" s="20" t="s">
        <v>9</v>
      </c>
      <c r="F26" s="20" t="s">
        <v>9</v>
      </c>
      <c r="G26" s="20" t="s">
        <v>9</v>
      </c>
      <c r="H26" s="20" t="s">
        <v>9</v>
      </c>
      <c r="I26" s="20" t="s">
        <v>9</v>
      </c>
      <c r="J26" s="20" t="s">
        <v>9</v>
      </c>
      <c r="K26" s="20" t="s">
        <v>9</v>
      </c>
      <c r="L26" s="20" t="s">
        <v>9</v>
      </c>
      <c r="M26" s="20" t="s">
        <v>9</v>
      </c>
      <c r="N26" s="20" t="s">
        <v>9</v>
      </c>
      <c r="O26" s="20">
        <v>1</v>
      </c>
      <c r="P26" s="20">
        <v>1</v>
      </c>
      <c r="Q26" s="20">
        <v>1</v>
      </c>
      <c r="R26" s="20">
        <v>1</v>
      </c>
      <c r="S26" s="20">
        <v>2</v>
      </c>
      <c r="T26" s="20" t="s">
        <v>9</v>
      </c>
      <c r="U26" s="20">
        <v>1</v>
      </c>
      <c r="V26" s="20">
        <v>1</v>
      </c>
      <c r="W26" s="20" t="s">
        <v>9</v>
      </c>
      <c r="X26" s="20" t="s">
        <v>9</v>
      </c>
      <c r="Y26" s="20" t="s">
        <v>9</v>
      </c>
    </row>
    <row r="27" spans="1:25" s="89" customFormat="1" ht="12.75">
      <c r="A27" s="501" t="s">
        <v>81</v>
      </c>
      <c r="B27" s="21" t="s">
        <v>2</v>
      </c>
      <c r="C27" s="22">
        <v>34</v>
      </c>
      <c r="D27" s="22" t="s">
        <v>9</v>
      </c>
      <c r="E27" s="22" t="s">
        <v>9</v>
      </c>
      <c r="F27" s="22" t="s">
        <v>9</v>
      </c>
      <c r="G27" s="22" t="s">
        <v>9</v>
      </c>
      <c r="H27" s="22" t="s">
        <v>9</v>
      </c>
      <c r="I27" s="22" t="s">
        <v>9</v>
      </c>
      <c r="J27" s="22" t="s">
        <v>9</v>
      </c>
      <c r="K27" s="22" t="s">
        <v>9</v>
      </c>
      <c r="L27" s="22" t="s">
        <v>9</v>
      </c>
      <c r="M27" s="22" t="s">
        <v>9</v>
      </c>
      <c r="N27" s="22" t="s">
        <v>9</v>
      </c>
      <c r="O27" s="22">
        <v>2</v>
      </c>
      <c r="P27" s="22">
        <v>3</v>
      </c>
      <c r="Q27" s="22">
        <v>2</v>
      </c>
      <c r="R27" s="22">
        <v>5</v>
      </c>
      <c r="S27" s="22">
        <v>7</v>
      </c>
      <c r="T27" s="22">
        <v>5</v>
      </c>
      <c r="U27" s="22">
        <v>3</v>
      </c>
      <c r="V27" s="22">
        <v>6</v>
      </c>
      <c r="W27" s="22" t="s">
        <v>9</v>
      </c>
      <c r="X27" s="22">
        <v>1</v>
      </c>
      <c r="Y27" s="22" t="s">
        <v>9</v>
      </c>
    </row>
    <row r="28" spans="1:25" s="89" customFormat="1" ht="12.75">
      <c r="A28" s="502"/>
      <c r="B28" s="23" t="s">
        <v>45</v>
      </c>
      <c r="C28" s="19">
        <v>23</v>
      </c>
      <c r="D28" s="19" t="s">
        <v>9</v>
      </c>
      <c r="E28" s="19" t="s">
        <v>9</v>
      </c>
      <c r="F28" s="19" t="s">
        <v>9</v>
      </c>
      <c r="G28" s="19" t="s">
        <v>9</v>
      </c>
      <c r="H28" s="19" t="s">
        <v>9</v>
      </c>
      <c r="I28" s="19" t="s">
        <v>9</v>
      </c>
      <c r="J28" s="19" t="s">
        <v>9</v>
      </c>
      <c r="K28" s="19" t="s">
        <v>9</v>
      </c>
      <c r="L28" s="19" t="s">
        <v>9</v>
      </c>
      <c r="M28" s="19" t="s">
        <v>9</v>
      </c>
      <c r="N28" s="19" t="s">
        <v>9</v>
      </c>
      <c r="O28" s="19" t="s">
        <v>9</v>
      </c>
      <c r="P28" s="19">
        <v>2</v>
      </c>
      <c r="Q28" s="19">
        <v>2</v>
      </c>
      <c r="R28" s="19">
        <v>3</v>
      </c>
      <c r="S28" s="19">
        <v>6</v>
      </c>
      <c r="T28" s="19">
        <v>3</v>
      </c>
      <c r="U28" s="19">
        <v>1</v>
      </c>
      <c r="V28" s="19">
        <v>5</v>
      </c>
      <c r="W28" s="19" t="s">
        <v>9</v>
      </c>
      <c r="X28" s="19">
        <v>1</v>
      </c>
      <c r="Y28" s="19" t="s">
        <v>9</v>
      </c>
    </row>
    <row r="29" spans="1:25" s="89" customFormat="1" ht="12.75">
      <c r="A29" s="503"/>
      <c r="B29" s="24" t="s">
        <v>46</v>
      </c>
      <c r="C29" s="20">
        <v>11</v>
      </c>
      <c r="D29" s="20" t="s">
        <v>9</v>
      </c>
      <c r="E29" s="20" t="s">
        <v>9</v>
      </c>
      <c r="F29" s="20" t="s">
        <v>9</v>
      </c>
      <c r="G29" s="20" t="s">
        <v>9</v>
      </c>
      <c r="H29" s="20" t="s">
        <v>9</v>
      </c>
      <c r="I29" s="20" t="s">
        <v>9</v>
      </c>
      <c r="J29" s="20" t="s">
        <v>9</v>
      </c>
      <c r="K29" s="20" t="s">
        <v>9</v>
      </c>
      <c r="L29" s="20" t="s">
        <v>9</v>
      </c>
      <c r="M29" s="20" t="s">
        <v>9</v>
      </c>
      <c r="N29" s="20" t="s">
        <v>9</v>
      </c>
      <c r="O29" s="20">
        <v>2</v>
      </c>
      <c r="P29" s="20">
        <v>1</v>
      </c>
      <c r="Q29" s="20" t="s">
        <v>9</v>
      </c>
      <c r="R29" s="20">
        <v>2</v>
      </c>
      <c r="S29" s="20">
        <v>1</v>
      </c>
      <c r="T29" s="20">
        <v>2</v>
      </c>
      <c r="U29" s="20">
        <v>2</v>
      </c>
      <c r="V29" s="20">
        <v>1</v>
      </c>
      <c r="W29" s="20" t="s">
        <v>9</v>
      </c>
      <c r="X29" s="20" t="s">
        <v>9</v>
      </c>
      <c r="Y29" s="20" t="s">
        <v>9</v>
      </c>
    </row>
    <row r="30" spans="1:25" s="89" customFormat="1" ht="12.75">
      <c r="A30" s="501" t="s">
        <v>82</v>
      </c>
      <c r="B30" s="21" t="s">
        <v>2</v>
      </c>
      <c r="C30" s="22">
        <v>30</v>
      </c>
      <c r="D30" s="22" t="s">
        <v>9</v>
      </c>
      <c r="E30" s="22" t="s">
        <v>9</v>
      </c>
      <c r="F30" s="22" t="s">
        <v>9</v>
      </c>
      <c r="G30" s="22" t="s">
        <v>9</v>
      </c>
      <c r="H30" s="22" t="s">
        <v>9</v>
      </c>
      <c r="I30" s="22" t="s">
        <v>9</v>
      </c>
      <c r="J30" s="22" t="s">
        <v>9</v>
      </c>
      <c r="K30" s="22" t="s">
        <v>9</v>
      </c>
      <c r="L30" s="22" t="s">
        <v>9</v>
      </c>
      <c r="M30" s="22" t="s">
        <v>9</v>
      </c>
      <c r="N30" s="22" t="s">
        <v>9</v>
      </c>
      <c r="O30" s="22">
        <v>1</v>
      </c>
      <c r="P30" s="22">
        <v>1</v>
      </c>
      <c r="Q30" s="22">
        <v>4</v>
      </c>
      <c r="R30" s="22">
        <v>1</v>
      </c>
      <c r="S30" s="22">
        <v>6</v>
      </c>
      <c r="T30" s="22">
        <v>8</v>
      </c>
      <c r="U30" s="22">
        <v>6</v>
      </c>
      <c r="V30" s="22">
        <v>2</v>
      </c>
      <c r="W30" s="22" t="s">
        <v>9</v>
      </c>
      <c r="X30" s="22">
        <v>1</v>
      </c>
      <c r="Y30" s="22" t="s">
        <v>9</v>
      </c>
    </row>
    <row r="31" spans="1:25" s="89" customFormat="1" ht="12.75">
      <c r="A31" s="502"/>
      <c r="B31" s="23" t="s">
        <v>45</v>
      </c>
      <c r="C31" s="19">
        <v>24</v>
      </c>
      <c r="D31" s="19" t="s">
        <v>9</v>
      </c>
      <c r="E31" s="19" t="s">
        <v>9</v>
      </c>
      <c r="F31" s="19" t="s">
        <v>9</v>
      </c>
      <c r="G31" s="19" t="s">
        <v>9</v>
      </c>
      <c r="H31" s="19" t="s">
        <v>9</v>
      </c>
      <c r="I31" s="19" t="s">
        <v>9</v>
      </c>
      <c r="J31" s="19" t="s">
        <v>9</v>
      </c>
      <c r="K31" s="19" t="s">
        <v>9</v>
      </c>
      <c r="L31" s="19" t="s">
        <v>9</v>
      </c>
      <c r="M31" s="19" t="s">
        <v>9</v>
      </c>
      <c r="N31" s="19" t="s">
        <v>9</v>
      </c>
      <c r="O31" s="19">
        <v>1</v>
      </c>
      <c r="P31" s="19">
        <v>1</v>
      </c>
      <c r="Q31" s="19">
        <v>3</v>
      </c>
      <c r="R31" s="19">
        <v>1</v>
      </c>
      <c r="S31" s="19">
        <v>5</v>
      </c>
      <c r="T31" s="19">
        <v>7</v>
      </c>
      <c r="U31" s="19">
        <v>4</v>
      </c>
      <c r="V31" s="19">
        <v>2</v>
      </c>
      <c r="W31" s="19" t="s">
        <v>9</v>
      </c>
      <c r="X31" s="19" t="s">
        <v>9</v>
      </c>
      <c r="Y31" s="19" t="s">
        <v>9</v>
      </c>
    </row>
    <row r="32" spans="1:25" s="89" customFormat="1" ht="12.75">
      <c r="A32" s="503"/>
      <c r="B32" s="24" t="s">
        <v>46</v>
      </c>
      <c r="C32" s="20">
        <v>6</v>
      </c>
      <c r="D32" s="20" t="s">
        <v>9</v>
      </c>
      <c r="E32" s="20" t="s">
        <v>9</v>
      </c>
      <c r="F32" s="20" t="s">
        <v>9</v>
      </c>
      <c r="G32" s="20" t="s">
        <v>9</v>
      </c>
      <c r="H32" s="20" t="s">
        <v>9</v>
      </c>
      <c r="I32" s="20" t="s">
        <v>9</v>
      </c>
      <c r="J32" s="20" t="s">
        <v>9</v>
      </c>
      <c r="K32" s="20" t="s">
        <v>9</v>
      </c>
      <c r="L32" s="20" t="s">
        <v>9</v>
      </c>
      <c r="M32" s="20" t="s">
        <v>9</v>
      </c>
      <c r="N32" s="20" t="s">
        <v>9</v>
      </c>
      <c r="O32" s="20" t="s">
        <v>9</v>
      </c>
      <c r="P32" s="20" t="s">
        <v>9</v>
      </c>
      <c r="Q32" s="20">
        <v>1</v>
      </c>
      <c r="R32" s="20" t="s">
        <v>9</v>
      </c>
      <c r="S32" s="20">
        <v>1</v>
      </c>
      <c r="T32" s="20">
        <v>1</v>
      </c>
      <c r="U32" s="20">
        <v>2</v>
      </c>
      <c r="V32" s="20" t="s">
        <v>9</v>
      </c>
      <c r="W32" s="20" t="s">
        <v>9</v>
      </c>
      <c r="X32" s="20">
        <v>1</v>
      </c>
      <c r="Y32" s="20" t="s">
        <v>9</v>
      </c>
    </row>
    <row r="33" spans="1:25" s="89" customFormat="1" ht="12.75">
      <c r="A33" s="501" t="s">
        <v>83</v>
      </c>
      <c r="B33" s="21" t="s">
        <v>2</v>
      </c>
      <c r="C33" s="22">
        <v>52</v>
      </c>
      <c r="D33" s="22" t="s">
        <v>9</v>
      </c>
      <c r="E33" s="22" t="s">
        <v>9</v>
      </c>
      <c r="F33" s="22" t="s">
        <v>9</v>
      </c>
      <c r="G33" s="22" t="s">
        <v>9</v>
      </c>
      <c r="H33" s="22" t="s">
        <v>9</v>
      </c>
      <c r="I33" s="22" t="s">
        <v>9</v>
      </c>
      <c r="J33" s="22" t="s">
        <v>9</v>
      </c>
      <c r="K33" s="22" t="s">
        <v>9</v>
      </c>
      <c r="L33" s="22" t="s">
        <v>9</v>
      </c>
      <c r="M33" s="22">
        <v>1</v>
      </c>
      <c r="N33" s="22" t="s">
        <v>9</v>
      </c>
      <c r="O33" s="22">
        <v>2</v>
      </c>
      <c r="P33" s="22">
        <v>1</v>
      </c>
      <c r="Q33" s="22">
        <v>5</v>
      </c>
      <c r="R33" s="22">
        <v>7</v>
      </c>
      <c r="S33" s="22">
        <v>9</v>
      </c>
      <c r="T33" s="22">
        <v>10</v>
      </c>
      <c r="U33" s="22">
        <v>9</v>
      </c>
      <c r="V33" s="22">
        <v>6</v>
      </c>
      <c r="W33" s="22">
        <v>2</v>
      </c>
      <c r="X33" s="22" t="s">
        <v>9</v>
      </c>
      <c r="Y33" s="22" t="s">
        <v>9</v>
      </c>
    </row>
    <row r="34" spans="1:25" s="89" customFormat="1" ht="12.75">
      <c r="A34" s="502"/>
      <c r="B34" s="23" t="s">
        <v>45</v>
      </c>
      <c r="C34" s="19">
        <v>33</v>
      </c>
      <c r="D34" s="19" t="s">
        <v>9</v>
      </c>
      <c r="E34" s="19" t="s">
        <v>9</v>
      </c>
      <c r="F34" s="19" t="s">
        <v>9</v>
      </c>
      <c r="G34" s="19" t="s">
        <v>9</v>
      </c>
      <c r="H34" s="19" t="s">
        <v>9</v>
      </c>
      <c r="I34" s="19" t="s">
        <v>9</v>
      </c>
      <c r="J34" s="19" t="s">
        <v>9</v>
      </c>
      <c r="K34" s="19" t="s">
        <v>9</v>
      </c>
      <c r="L34" s="19" t="s">
        <v>9</v>
      </c>
      <c r="M34" s="19" t="s">
        <v>9</v>
      </c>
      <c r="N34" s="19" t="s">
        <v>9</v>
      </c>
      <c r="O34" s="19">
        <v>1</v>
      </c>
      <c r="P34" s="19">
        <v>1</v>
      </c>
      <c r="Q34" s="19">
        <v>2</v>
      </c>
      <c r="R34" s="19">
        <v>7</v>
      </c>
      <c r="S34" s="19">
        <v>6</v>
      </c>
      <c r="T34" s="19">
        <v>7</v>
      </c>
      <c r="U34" s="19">
        <v>6</v>
      </c>
      <c r="V34" s="19">
        <v>3</v>
      </c>
      <c r="W34" s="19" t="s">
        <v>9</v>
      </c>
      <c r="X34" s="19" t="s">
        <v>9</v>
      </c>
      <c r="Y34" s="19" t="s">
        <v>9</v>
      </c>
    </row>
    <row r="35" spans="1:25" s="89" customFormat="1" ht="12.75">
      <c r="A35" s="503"/>
      <c r="B35" s="24" t="s">
        <v>46</v>
      </c>
      <c r="C35" s="20">
        <v>19</v>
      </c>
      <c r="D35" s="20" t="s">
        <v>9</v>
      </c>
      <c r="E35" s="20" t="s">
        <v>9</v>
      </c>
      <c r="F35" s="20" t="s">
        <v>9</v>
      </c>
      <c r="G35" s="20" t="s">
        <v>9</v>
      </c>
      <c r="H35" s="20" t="s">
        <v>9</v>
      </c>
      <c r="I35" s="20" t="s">
        <v>9</v>
      </c>
      <c r="J35" s="20" t="s">
        <v>9</v>
      </c>
      <c r="K35" s="20" t="s">
        <v>9</v>
      </c>
      <c r="L35" s="20" t="s">
        <v>9</v>
      </c>
      <c r="M35" s="20">
        <v>1</v>
      </c>
      <c r="N35" s="20" t="s">
        <v>9</v>
      </c>
      <c r="O35" s="20">
        <v>1</v>
      </c>
      <c r="P35" s="20" t="s">
        <v>9</v>
      </c>
      <c r="Q35" s="20">
        <v>3</v>
      </c>
      <c r="R35" s="20" t="s">
        <v>9</v>
      </c>
      <c r="S35" s="20">
        <v>3</v>
      </c>
      <c r="T35" s="20">
        <v>3</v>
      </c>
      <c r="U35" s="20">
        <v>3</v>
      </c>
      <c r="V35" s="20">
        <v>3</v>
      </c>
      <c r="W35" s="20">
        <v>2</v>
      </c>
      <c r="X35" s="20" t="s">
        <v>9</v>
      </c>
      <c r="Y35" s="20" t="s">
        <v>9</v>
      </c>
    </row>
    <row r="36" spans="1:25" s="89" customFormat="1" ht="12.75">
      <c r="A36" s="501" t="s">
        <v>84</v>
      </c>
      <c r="B36" s="21" t="s">
        <v>2</v>
      </c>
      <c r="C36" s="22">
        <v>12</v>
      </c>
      <c r="D36" s="22" t="s">
        <v>9</v>
      </c>
      <c r="E36" s="22" t="s">
        <v>9</v>
      </c>
      <c r="F36" s="22" t="s">
        <v>9</v>
      </c>
      <c r="G36" s="22" t="s">
        <v>9</v>
      </c>
      <c r="H36" s="22" t="s">
        <v>9</v>
      </c>
      <c r="I36" s="22" t="s">
        <v>9</v>
      </c>
      <c r="J36" s="22" t="s">
        <v>9</v>
      </c>
      <c r="K36" s="22" t="s">
        <v>9</v>
      </c>
      <c r="L36" s="22" t="s">
        <v>9</v>
      </c>
      <c r="M36" s="22" t="s">
        <v>9</v>
      </c>
      <c r="N36" s="22">
        <v>2</v>
      </c>
      <c r="O36" s="22" t="s">
        <v>9</v>
      </c>
      <c r="P36" s="22" t="s">
        <v>9</v>
      </c>
      <c r="Q36" s="22">
        <v>3</v>
      </c>
      <c r="R36" s="22">
        <v>1</v>
      </c>
      <c r="S36" s="22">
        <v>2</v>
      </c>
      <c r="T36" s="22">
        <v>3</v>
      </c>
      <c r="U36" s="22" t="s">
        <v>9</v>
      </c>
      <c r="V36" s="22">
        <v>1</v>
      </c>
      <c r="W36" s="22" t="s">
        <v>9</v>
      </c>
      <c r="X36" s="22" t="s">
        <v>9</v>
      </c>
      <c r="Y36" s="22" t="s">
        <v>9</v>
      </c>
    </row>
    <row r="37" spans="1:25" s="89" customFormat="1" ht="12.75">
      <c r="A37" s="502"/>
      <c r="B37" s="23" t="s">
        <v>45</v>
      </c>
      <c r="C37" s="19">
        <v>6</v>
      </c>
      <c r="D37" s="19" t="s">
        <v>9</v>
      </c>
      <c r="E37" s="19" t="s">
        <v>9</v>
      </c>
      <c r="F37" s="19" t="s">
        <v>9</v>
      </c>
      <c r="G37" s="19" t="s">
        <v>9</v>
      </c>
      <c r="H37" s="19" t="s">
        <v>9</v>
      </c>
      <c r="I37" s="19" t="s">
        <v>9</v>
      </c>
      <c r="J37" s="19" t="s">
        <v>9</v>
      </c>
      <c r="K37" s="19" t="s">
        <v>9</v>
      </c>
      <c r="L37" s="19" t="s">
        <v>9</v>
      </c>
      <c r="M37" s="19" t="s">
        <v>9</v>
      </c>
      <c r="N37" s="19">
        <v>1</v>
      </c>
      <c r="O37" s="19" t="s">
        <v>9</v>
      </c>
      <c r="P37" s="19" t="s">
        <v>9</v>
      </c>
      <c r="Q37" s="19">
        <v>1</v>
      </c>
      <c r="R37" s="19" t="s">
        <v>9</v>
      </c>
      <c r="S37" s="19" t="s">
        <v>9</v>
      </c>
      <c r="T37" s="19">
        <v>3</v>
      </c>
      <c r="U37" s="19" t="s">
        <v>9</v>
      </c>
      <c r="V37" s="19">
        <v>1</v>
      </c>
      <c r="W37" s="19" t="s">
        <v>9</v>
      </c>
      <c r="X37" s="19" t="s">
        <v>9</v>
      </c>
      <c r="Y37" s="19" t="s">
        <v>9</v>
      </c>
    </row>
    <row r="38" spans="1:25" s="89" customFormat="1" ht="12.75">
      <c r="A38" s="503"/>
      <c r="B38" s="24" t="s">
        <v>46</v>
      </c>
      <c r="C38" s="20">
        <v>6</v>
      </c>
      <c r="D38" s="20" t="s">
        <v>9</v>
      </c>
      <c r="E38" s="20" t="s">
        <v>9</v>
      </c>
      <c r="F38" s="20" t="s">
        <v>9</v>
      </c>
      <c r="G38" s="20" t="s">
        <v>9</v>
      </c>
      <c r="H38" s="20" t="s">
        <v>9</v>
      </c>
      <c r="I38" s="20" t="s">
        <v>9</v>
      </c>
      <c r="J38" s="20" t="s">
        <v>9</v>
      </c>
      <c r="K38" s="20" t="s">
        <v>9</v>
      </c>
      <c r="L38" s="20" t="s">
        <v>9</v>
      </c>
      <c r="M38" s="20" t="s">
        <v>9</v>
      </c>
      <c r="N38" s="20">
        <v>1</v>
      </c>
      <c r="O38" s="20" t="s">
        <v>9</v>
      </c>
      <c r="P38" s="20" t="s">
        <v>9</v>
      </c>
      <c r="Q38" s="20">
        <v>2</v>
      </c>
      <c r="R38" s="20">
        <v>1</v>
      </c>
      <c r="S38" s="20">
        <v>2</v>
      </c>
      <c r="T38" s="20" t="s">
        <v>9</v>
      </c>
      <c r="U38" s="20" t="s">
        <v>9</v>
      </c>
      <c r="V38" s="20" t="s">
        <v>9</v>
      </c>
      <c r="W38" s="20" t="s">
        <v>9</v>
      </c>
      <c r="X38" s="20" t="s">
        <v>9</v>
      </c>
      <c r="Y38" s="20" t="s">
        <v>9</v>
      </c>
    </row>
    <row r="39" spans="1:25" s="89" customFormat="1" ht="12.75">
      <c r="A39" s="501" t="s">
        <v>85</v>
      </c>
      <c r="B39" s="21" t="s">
        <v>2</v>
      </c>
      <c r="C39" s="22">
        <v>6</v>
      </c>
      <c r="D39" s="22" t="s">
        <v>9</v>
      </c>
      <c r="E39" s="22" t="s">
        <v>9</v>
      </c>
      <c r="F39" s="22" t="s">
        <v>9</v>
      </c>
      <c r="G39" s="22" t="s">
        <v>9</v>
      </c>
      <c r="H39" s="22" t="s">
        <v>9</v>
      </c>
      <c r="I39" s="22" t="s">
        <v>9</v>
      </c>
      <c r="J39" s="22" t="s">
        <v>9</v>
      </c>
      <c r="K39" s="22" t="s">
        <v>9</v>
      </c>
      <c r="L39" s="22" t="s">
        <v>9</v>
      </c>
      <c r="M39" s="22" t="s">
        <v>9</v>
      </c>
      <c r="N39" s="22">
        <v>2</v>
      </c>
      <c r="O39" s="22" t="s">
        <v>9</v>
      </c>
      <c r="P39" s="22">
        <v>1</v>
      </c>
      <c r="Q39" s="22" t="s">
        <v>9</v>
      </c>
      <c r="R39" s="22" t="s">
        <v>9</v>
      </c>
      <c r="S39" s="22" t="s">
        <v>9</v>
      </c>
      <c r="T39" s="22">
        <v>1</v>
      </c>
      <c r="U39" s="22">
        <v>2</v>
      </c>
      <c r="V39" s="22" t="s">
        <v>9</v>
      </c>
      <c r="W39" s="22" t="s">
        <v>9</v>
      </c>
      <c r="X39" s="22" t="s">
        <v>9</v>
      </c>
      <c r="Y39" s="22" t="s">
        <v>9</v>
      </c>
    </row>
    <row r="40" spans="1:25" s="89" customFormat="1" ht="12.75">
      <c r="A40" s="502"/>
      <c r="B40" s="23" t="s">
        <v>45</v>
      </c>
      <c r="C40" s="19">
        <v>4</v>
      </c>
      <c r="D40" s="19" t="s">
        <v>9</v>
      </c>
      <c r="E40" s="19" t="s">
        <v>9</v>
      </c>
      <c r="F40" s="19" t="s">
        <v>9</v>
      </c>
      <c r="G40" s="19" t="s">
        <v>9</v>
      </c>
      <c r="H40" s="19" t="s">
        <v>9</v>
      </c>
      <c r="I40" s="19" t="s">
        <v>9</v>
      </c>
      <c r="J40" s="19" t="s">
        <v>9</v>
      </c>
      <c r="K40" s="19" t="s">
        <v>9</v>
      </c>
      <c r="L40" s="19" t="s">
        <v>9</v>
      </c>
      <c r="M40" s="19" t="s">
        <v>9</v>
      </c>
      <c r="N40" s="19">
        <v>1</v>
      </c>
      <c r="O40" s="19" t="s">
        <v>9</v>
      </c>
      <c r="P40" s="19">
        <v>1</v>
      </c>
      <c r="Q40" s="19" t="s">
        <v>9</v>
      </c>
      <c r="R40" s="19" t="s">
        <v>9</v>
      </c>
      <c r="S40" s="19" t="s">
        <v>9</v>
      </c>
      <c r="T40" s="19">
        <v>1</v>
      </c>
      <c r="U40" s="19">
        <v>1</v>
      </c>
      <c r="V40" s="19" t="s">
        <v>9</v>
      </c>
      <c r="W40" s="19" t="s">
        <v>9</v>
      </c>
      <c r="X40" s="19" t="s">
        <v>9</v>
      </c>
      <c r="Y40" s="19" t="s">
        <v>9</v>
      </c>
    </row>
    <row r="41" spans="1:25" s="89" customFormat="1" ht="12.75">
      <c r="A41" s="503"/>
      <c r="B41" s="24" t="s">
        <v>46</v>
      </c>
      <c r="C41" s="20">
        <v>2</v>
      </c>
      <c r="D41" s="20" t="s">
        <v>9</v>
      </c>
      <c r="E41" s="20" t="s">
        <v>9</v>
      </c>
      <c r="F41" s="20" t="s">
        <v>9</v>
      </c>
      <c r="G41" s="20" t="s">
        <v>9</v>
      </c>
      <c r="H41" s="20" t="s">
        <v>9</v>
      </c>
      <c r="I41" s="20" t="s">
        <v>9</v>
      </c>
      <c r="J41" s="20" t="s">
        <v>9</v>
      </c>
      <c r="K41" s="20" t="s">
        <v>9</v>
      </c>
      <c r="L41" s="20" t="s">
        <v>9</v>
      </c>
      <c r="M41" s="20" t="s">
        <v>9</v>
      </c>
      <c r="N41" s="20">
        <v>1</v>
      </c>
      <c r="O41" s="20" t="s">
        <v>9</v>
      </c>
      <c r="P41" s="20" t="s">
        <v>9</v>
      </c>
      <c r="Q41" s="20" t="s">
        <v>9</v>
      </c>
      <c r="R41" s="20" t="s">
        <v>9</v>
      </c>
      <c r="S41" s="20" t="s">
        <v>9</v>
      </c>
      <c r="T41" s="20" t="s">
        <v>9</v>
      </c>
      <c r="U41" s="20">
        <v>1</v>
      </c>
      <c r="V41" s="20" t="s">
        <v>9</v>
      </c>
      <c r="W41" s="20" t="s">
        <v>9</v>
      </c>
      <c r="X41" s="20" t="s">
        <v>9</v>
      </c>
      <c r="Y41" s="20" t="s">
        <v>9</v>
      </c>
    </row>
    <row r="42" spans="1:25" s="89" customFormat="1" ht="12.75">
      <c r="A42" s="501" t="s">
        <v>86</v>
      </c>
      <c r="B42" s="21" t="s">
        <v>2</v>
      </c>
      <c r="C42" s="22">
        <v>24</v>
      </c>
      <c r="D42" s="22" t="s">
        <v>9</v>
      </c>
      <c r="E42" s="22" t="s">
        <v>9</v>
      </c>
      <c r="F42" s="22" t="s">
        <v>9</v>
      </c>
      <c r="G42" s="22" t="s">
        <v>9</v>
      </c>
      <c r="H42" s="22" t="s">
        <v>9</v>
      </c>
      <c r="I42" s="22" t="s">
        <v>9</v>
      </c>
      <c r="J42" s="22" t="s">
        <v>9</v>
      </c>
      <c r="K42" s="22" t="s">
        <v>9</v>
      </c>
      <c r="L42" s="22" t="s">
        <v>9</v>
      </c>
      <c r="M42" s="22" t="s">
        <v>9</v>
      </c>
      <c r="N42" s="22">
        <v>1</v>
      </c>
      <c r="O42" s="22" t="s">
        <v>9</v>
      </c>
      <c r="P42" s="22">
        <v>1</v>
      </c>
      <c r="Q42" s="22">
        <v>4</v>
      </c>
      <c r="R42" s="22" t="s">
        <v>9</v>
      </c>
      <c r="S42" s="22">
        <v>4</v>
      </c>
      <c r="T42" s="22">
        <v>5</v>
      </c>
      <c r="U42" s="22">
        <v>4</v>
      </c>
      <c r="V42" s="22">
        <v>4</v>
      </c>
      <c r="W42" s="22" t="s">
        <v>9</v>
      </c>
      <c r="X42" s="22">
        <v>1</v>
      </c>
      <c r="Y42" s="22" t="s">
        <v>9</v>
      </c>
    </row>
    <row r="43" spans="1:25" s="89" customFormat="1" ht="12.75">
      <c r="A43" s="502"/>
      <c r="B43" s="23" t="s">
        <v>45</v>
      </c>
      <c r="C43" s="19">
        <v>16</v>
      </c>
      <c r="D43" s="19" t="s">
        <v>9</v>
      </c>
      <c r="E43" s="19" t="s">
        <v>9</v>
      </c>
      <c r="F43" s="19" t="s">
        <v>9</v>
      </c>
      <c r="G43" s="19" t="s">
        <v>9</v>
      </c>
      <c r="H43" s="19" t="s">
        <v>9</v>
      </c>
      <c r="I43" s="19" t="s">
        <v>9</v>
      </c>
      <c r="J43" s="19" t="s">
        <v>9</v>
      </c>
      <c r="K43" s="19" t="s">
        <v>9</v>
      </c>
      <c r="L43" s="19" t="s">
        <v>9</v>
      </c>
      <c r="M43" s="19" t="s">
        <v>9</v>
      </c>
      <c r="N43" s="19" t="s">
        <v>9</v>
      </c>
      <c r="O43" s="19" t="s">
        <v>9</v>
      </c>
      <c r="P43" s="19" t="s">
        <v>9</v>
      </c>
      <c r="Q43" s="19">
        <v>4</v>
      </c>
      <c r="R43" s="19" t="s">
        <v>9</v>
      </c>
      <c r="S43" s="19">
        <v>2</v>
      </c>
      <c r="T43" s="19">
        <v>4</v>
      </c>
      <c r="U43" s="19">
        <v>3</v>
      </c>
      <c r="V43" s="19">
        <v>3</v>
      </c>
      <c r="W43" s="19" t="s">
        <v>9</v>
      </c>
      <c r="X43" s="19" t="s">
        <v>9</v>
      </c>
      <c r="Y43" s="19" t="s">
        <v>9</v>
      </c>
    </row>
    <row r="44" spans="1:25" s="89" customFormat="1" ht="12.75">
      <c r="A44" s="503"/>
      <c r="B44" s="24" t="s">
        <v>46</v>
      </c>
      <c r="C44" s="20">
        <v>8</v>
      </c>
      <c r="D44" s="20" t="s">
        <v>9</v>
      </c>
      <c r="E44" s="20" t="s">
        <v>9</v>
      </c>
      <c r="F44" s="20" t="s">
        <v>9</v>
      </c>
      <c r="G44" s="20" t="s">
        <v>9</v>
      </c>
      <c r="H44" s="20" t="s">
        <v>9</v>
      </c>
      <c r="I44" s="20" t="s">
        <v>9</v>
      </c>
      <c r="J44" s="20" t="s">
        <v>9</v>
      </c>
      <c r="K44" s="20" t="s">
        <v>9</v>
      </c>
      <c r="L44" s="20" t="s">
        <v>9</v>
      </c>
      <c r="M44" s="20" t="s">
        <v>9</v>
      </c>
      <c r="N44" s="20">
        <v>1</v>
      </c>
      <c r="O44" s="20" t="s">
        <v>9</v>
      </c>
      <c r="P44" s="20">
        <v>1</v>
      </c>
      <c r="Q44" s="20" t="s">
        <v>9</v>
      </c>
      <c r="R44" s="20" t="s">
        <v>9</v>
      </c>
      <c r="S44" s="20">
        <v>2</v>
      </c>
      <c r="T44" s="20">
        <v>1</v>
      </c>
      <c r="U44" s="20">
        <v>1</v>
      </c>
      <c r="V44" s="20">
        <v>1</v>
      </c>
      <c r="W44" s="20" t="s">
        <v>9</v>
      </c>
      <c r="X44" s="20">
        <v>1</v>
      </c>
      <c r="Y44" s="20" t="s">
        <v>9</v>
      </c>
    </row>
    <row r="45" spans="1:25" s="89" customFormat="1" ht="12.75">
      <c r="A45" s="501" t="s">
        <v>87</v>
      </c>
      <c r="B45" s="21" t="s">
        <v>2</v>
      </c>
      <c r="C45" s="22">
        <v>29</v>
      </c>
      <c r="D45" s="22" t="s">
        <v>9</v>
      </c>
      <c r="E45" s="22" t="s">
        <v>9</v>
      </c>
      <c r="F45" s="22" t="s">
        <v>9</v>
      </c>
      <c r="G45" s="22" t="s">
        <v>9</v>
      </c>
      <c r="H45" s="22" t="s">
        <v>9</v>
      </c>
      <c r="I45" s="22" t="s">
        <v>9</v>
      </c>
      <c r="J45" s="22" t="s">
        <v>9</v>
      </c>
      <c r="K45" s="22" t="s">
        <v>9</v>
      </c>
      <c r="L45" s="22" t="s">
        <v>9</v>
      </c>
      <c r="M45" s="22" t="s">
        <v>9</v>
      </c>
      <c r="N45" s="22" t="s">
        <v>9</v>
      </c>
      <c r="O45" s="22">
        <v>3</v>
      </c>
      <c r="P45" s="22">
        <v>1</v>
      </c>
      <c r="Q45" s="22">
        <v>4</v>
      </c>
      <c r="R45" s="22">
        <v>2</v>
      </c>
      <c r="S45" s="22">
        <v>2</v>
      </c>
      <c r="T45" s="22">
        <v>7</v>
      </c>
      <c r="U45" s="22">
        <v>5</v>
      </c>
      <c r="V45" s="22">
        <v>4</v>
      </c>
      <c r="W45" s="22">
        <v>1</v>
      </c>
      <c r="X45" s="22" t="s">
        <v>9</v>
      </c>
      <c r="Y45" s="22" t="s">
        <v>9</v>
      </c>
    </row>
    <row r="46" spans="1:25" s="89" customFormat="1" ht="12.75">
      <c r="A46" s="502"/>
      <c r="B46" s="23" t="s">
        <v>45</v>
      </c>
      <c r="C46" s="19">
        <v>16</v>
      </c>
      <c r="D46" s="19" t="s">
        <v>9</v>
      </c>
      <c r="E46" s="19" t="s">
        <v>9</v>
      </c>
      <c r="F46" s="19" t="s">
        <v>9</v>
      </c>
      <c r="G46" s="19" t="s">
        <v>9</v>
      </c>
      <c r="H46" s="19" t="s">
        <v>9</v>
      </c>
      <c r="I46" s="19" t="s">
        <v>9</v>
      </c>
      <c r="J46" s="19" t="s">
        <v>9</v>
      </c>
      <c r="K46" s="19" t="s">
        <v>9</v>
      </c>
      <c r="L46" s="19" t="s">
        <v>9</v>
      </c>
      <c r="M46" s="19" t="s">
        <v>9</v>
      </c>
      <c r="N46" s="19" t="s">
        <v>9</v>
      </c>
      <c r="O46" s="19">
        <v>1</v>
      </c>
      <c r="P46" s="19">
        <v>1</v>
      </c>
      <c r="Q46" s="19">
        <v>2</v>
      </c>
      <c r="R46" s="19">
        <v>1</v>
      </c>
      <c r="S46" s="19">
        <v>2</v>
      </c>
      <c r="T46" s="19">
        <v>6</v>
      </c>
      <c r="U46" s="19">
        <v>2</v>
      </c>
      <c r="V46" s="19">
        <v>1</v>
      </c>
      <c r="W46" s="19" t="s">
        <v>9</v>
      </c>
      <c r="X46" s="19" t="s">
        <v>9</v>
      </c>
      <c r="Y46" s="19" t="s">
        <v>9</v>
      </c>
    </row>
    <row r="47" spans="1:25" s="89" customFormat="1" ht="12.75">
      <c r="A47" s="503"/>
      <c r="B47" s="24" t="s">
        <v>46</v>
      </c>
      <c r="C47" s="20">
        <v>13</v>
      </c>
      <c r="D47" s="20" t="s">
        <v>9</v>
      </c>
      <c r="E47" s="20" t="s">
        <v>9</v>
      </c>
      <c r="F47" s="20" t="s">
        <v>9</v>
      </c>
      <c r="G47" s="20" t="s">
        <v>9</v>
      </c>
      <c r="H47" s="20" t="s">
        <v>9</v>
      </c>
      <c r="I47" s="20" t="s">
        <v>9</v>
      </c>
      <c r="J47" s="20" t="s">
        <v>9</v>
      </c>
      <c r="K47" s="20" t="s">
        <v>9</v>
      </c>
      <c r="L47" s="20" t="s">
        <v>9</v>
      </c>
      <c r="M47" s="20" t="s">
        <v>9</v>
      </c>
      <c r="N47" s="20" t="s">
        <v>9</v>
      </c>
      <c r="O47" s="20">
        <v>2</v>
      </c>
      <c r="P47" s="20" t="s">
        <v>9</v>
      </c>
      <c r="Q47" s="20">
        <v>2</v>
      </c>
      <c r="R47" s="20">
        <v>1</v>
      </c>
      <c r="S47" s="20" t="s">
        <v>9</v>
      </c>
      <c r="T47" s="20">
        <v>1</v>
      </c>
      <c r="U47" s="20">
        <v>3</v>
      </c>
      <c r="V47" s="20">
        <v>3</v>
      </c>
      <c r="W47" s="20">
        <v>1</v>
      </c>
      <c r="X47" s="20" t="s">
        <v>9</v>
      </c>
      <c r="Y47" s="20" t="s">
        <v>9</v>
      </c>
    </row>
    <row r="48" spans="1:25" s="89" customFormat="1" ht="12.75">
      <c r="A48" s="501" t="s">
        <v>88</v>
      </c>
      <c r="B48" s="21" t="s">
        <v>2</v>
      </c>
      <c r="C48" s="22">
        <v>81</v>
      </c>
      <c r="D48" s="22" t="s">
        <v>9</v>
      </c>
      <c r="E48" s="22" t="s">
        <v>9</v>
      </c>
      <c r="F48" s="22" t="s">
        <v>9</v>
      </c>
      <c r="G48" s="22" t="s">
        <v>9</v>
      </c>
      <c r="H48" s="22" t="s">
        <v>9</v>
      </c>
      <c r="I48" s="22" t="s">
        <v>9</v>
      </c>
      <c r="J48" s="22" t="s">
        <v>9</v>
      </c>
      <c r="K48" s="22" t="s">
        <v>9</v>
      </c>
      <c r="L48" s="22">
        <v>2</v>
      </c>
      <c r="M48" s="22" t="s">
        <v>9</v>
      </c>
      <c r="N48" s="22">
        <v>2</v>
      </c>
      <c r="O48" s="22">
        <v>3</v>
      </c>
      <c r="P48" s="22">
        <v>3</v>
      </c>
      <c r="Q48" s="22">
        <v>13</v>
      </c>
      <c r="R48" s="22">
        <v>3</v>
      </c>
      <c r="S48" s="22">
        <v>14</v>
      </c>
      <c r="T48" s="22">
        <v>18</v>
      </c>
      <c r="U48" s="22">
        <v>12</v>
      </c>
      <c r="V48" s="22">
        <v>7</v>
      </c>
      <c r="W48" s="22">
        <v>4</v>
      </c>
      <c r="X48" s="22" t="s">
        <v>9</v>
      </c>
      <c r="Y48" s="22" t="s">
        <v>9</v>
      </c>
    </row>
    <row r="49" spans="1:25" s="89" customFormat="1" ht="12.75">
      <c r="A49" s="502"/>
      <c r="B49" s="23" t="s">
        <v>45</v>
      </c>
      <c r="C49" s="19">
        <v>45</v>
      </c>
      <c r="D49" s="19" t="s">
        <v>9</v>
      </c>
      <c r="E49" s="19" t="s">
        <v>9</v>
      </c>
      <c r="F49" s="19" t="s">
        <v>9</v>
      </c>
      <c r="G49" s="19" t="s">
        <v>9</v>
      </c>
      <c r="H49" s="19" t="s">
        <v>9</v>
      </c>
      <c r="I49" s="19" t="s">
        <v>9</v>
      </c>
      <c r="J49" s="19" t="s">
        <v>9</v>
      </c>
      <c r="K49" s="19" t="s">
        <v>9</v>
      </c>
      <c r="L49" s="19">
        <v>1</v>
      </c>
      <c r="M49" s="19" t="s">
        <v>9</v>
      </c>
      <c r="N49" s="19" t="s">
        <v>9</v>
      </c>
      <c r="O49" s="19">
        <v>2</v>
      </c>
      <c r="P49" s="19">
        <v>2</v>
      </c>
      <c r="Q49" s="19">
        <v>10</v>
      </c>
      <c r="R49" s="19">
        <v>1</v>
      </c>
      <c r="S49" s="19">
        <v>9</v>
      </c>
      <c r="T49" s="19">
        <v>9</v>
      </c>
      <c r="U49" s="19">
        <v>7</v>
      </c>
      <c r="V49" s="19">
        <v>2</v>
      </c>
      <c r="W49" s="19">
        <v>2</v>
      </c>
      <c r="X49" s="19" t="s">
        <v>9</v>
      </c>
      <c r="Y49" s="19" t="s">
        <v>9</v>
      </c>
    </row>
    <row r="50" spans="1:25" s="89" customFormat="1" ht="12.75">
      <c r="A50" s="503"/>
      <c r="B50" s="24" t="s">
        <v>46</v>
      </c>
      <c r="C50" s="20">
        <v>36</v>
      </c>
      <c r="D50" s="20" t="s">
        <v>9</v>
      </c>
      <c r="E50" s="20" t="s">
        <v>9</v>
      </c>
      <c r="F50" s="20" t="s">
        <v>9</v>
      </c>
      <c r="G50" s="20" t="s">
        <v>9</v>
      </c>
      <c r="H50" s="20" t="s">
        <v>9</v>
      </c>
      <c r="I50" s="20" t="s">
        <v>9</v>
      </c>
      <c r="J50" s="20" t="s">
        <v>9</v>
      </c>
      <c r="K50" s="20" t="s">
        <v>9</v>
      </c>
      <c r="L50" s="20">
        <v>1</v>
      </c>
      <c r="M50" s="20" t="s">
        <v>9</v>
      </c>
      <c r="N50" s="20">
        <v>2</v>
      </c>
      <c r="O50" s="20">
        <v>1</v>
      </c>
      <c r="P50" s="20">
        <v>1</v>
      </c>
      <c r="Q50" s="20">
        <v>3</v>
      </c>
      <c r="R50" s="20">
        <v>2</v>
      </c>
      <c r="S50" s="20">
        <v>5</v>
      </c>
      <c r="T50" s="20">
        <v>9</v>
      </c>
      <c r="U50" s="20">
        <v>5</v>
      </c>
      <c r="V50" s="20">
        <v>5</v>
      </c>
      <c r="W50" s="20">
        <v>2</v>
      </c>
      <c r="X50" s="20" t="s">
        <v>9</v>
      </c>
      <c r="Y50" s="20" t="s">
        <v>9</v>
      </c>
    </row>
    <row r="51" spans="1:25" s="89" customFormat="1" ht="12.75">
      <c r="A51" s="501" t="s">
        <v>89</v>
      </c>
      <c r="B51" s="21" t="s">
        <v>2</v>
      </c>
      <c r="C51" s="22">
        <v>38</v>
      </c>
      <c r="D51" s="22" t="s">
        <v>9</v>
      </c>
      <c r="E51" s="22" t="s">
        <v>9</v>
      </c>
      <c r="F51" s="22" t="s">
        <v>9</v>
      </c>
      <c r="G51" s="22" t="s">
        <v>9</v>
      </c>
      <c r="H51" s="22" t="s">
        <v>9</v>
      </c>
      <c r="I51" s="22" t="s">
        <v>9</v>
      </c>
      <c r="J51" s="22" t="s">
        <v>9</v>
      </c>
      <c r="K51" s="22" t="s">
        <v>9</v>
      </c>
      <c r="L51" s="22" t="s">
        <v>9</v>
      </c>
      <c r="M51" s="22" t="s">
        <v>9</v>
      </c>
      <c r="N51" s="22" t="s">
        <v>9</v>
      </c>
      <c r="O51" s="22" t="s">
        <v>9</v>
      </c>
      <c r="P51" s="22">
        <v>1</v>
      </c>
      <c r="Q51" s="22">
        <v>4</v>
      </c>
      <c r="R51" s="22">
        <v>4</v>
      </c>
      <c r="S51" s="22">
        <v>7</v>
      </c>
      <c r="T51" s="22">
        <v>10</v>
      </c>
      <c r="U51" s="22">
        <v>4</v>
      </c>
      <c r="V51" s="22">
        <v>5</v>
      </c>
      <c r="W51" s="22">
        <v>3</v>
      </c>
      <c r="X51" s="22" t="s">
        <v>9</v>
      </c>
      <c r="Y51" s="22" t="s">
        <v>9</v>
      </c>
    </row>
    <row r="52" spans="1:25" s="89" customFormat="1" ht="12.75">
      <c r="A52" s="502"/>
      <c r="B52" s="23" t="s">
        <v>45</v>
      </c>
      <c r="C52" s="19">
        <v>25</v>
      </c>
      <c r="D52" s="19" t="s">
        <v>9</v>
      </c>
      <c r="E52" s="19" t="s">
        <v>9</v>
      </c>
      <c r="F52" s="19" t="s">
        <v>9</v>
      </c>
      <c r="G52" s="19" t="s">
        <v>9</v>
      </c>
      <c r="H52" s="19" t="s">
        <v>9</v>
      </c>
      <c r="I52" s="19" t="s">
        <v>9</v>
      </c>
      <c r="J52" s="19" t="s">
        <v>9</v>
      </c>
      <c r="K52" s="19" t="s">
        <v>9</v>
      </c>
      <c r="L52" s="19" t="s">
        <v>9</v>
      </c>
      <c r="M52" s="19" t="s">
        <v>9</v>
      </c>
      <c r="N52" s="19" t="s">
        <v>9</v>
      </c>
      <c r="O52" s="19" t="s">
        <v>9</v>
      </c>
      <c r="P52" s="19">
        <v>1</v>
      </c>
      <c r="Q52" s="19">
        <v>4</v>
      </c>
      <c r="R52" s="19">
        <v>2</v>
      </c>
      <c r="S52" s="19">
        <v>6</v>
      </c>
      <c r="T52" s="19">
        <v>6</v>
      </c>
      <c r="U52" s="19">
        <v>3</v>
      </c>
      <c r="V52" s="19">
        <v>1</v>
      </c>
      <c r="W52" s="19">
        <v>2</v>
      </c>
      <c r="X52" s="19" t="s">
        <v>9</v>
      </c>
      <c r="Y52" s="19" t="s">
        <v>9</v>
      </c>
    </row>
    <row r="53" spans="1:25" s="89" customFormat="1" ht="12.75">
      <c r="A53" s="503"/>
      <c r="B53" s="24" t="s">
        <v>46</v>
      </c>
      <c r="C53" s="20">
        <v>13</v>
      </c>
      <c r="D53" s="20" t="s">
        <v>9</v>
      </c>
      <c r="E53" s="20" t="s">
        <v>9</v>
      </c>
      <c r="F53" s="20" t="s">
        <v>9</v>
      </c>
      <c r="G53" s="20" t="s">
        <v>9</v>
      </c>
      <c r="H53" s="20" t="s">
        <v>9</v>
      </c>
      <c r="I53" s="20" t="s">
        <v>9</v>
      </c>
      <c r="J53" s="20" t="s">
        <v>9</v>
      </c>
      <c r="K53" s="20" t="s">
        <v>9</v>
      </c>
      <c r="L53" s="20" t="s">
        <v>9</v>
      </c>
      <c r="M53" s="20" t="s">
        <v>9</v>
      </c>
      <c r="N53" s="20" t="s">
        <v>9</v>
      </c>
      <c r="O53" s="20" t="s">
        <v>9</v>
      </c>
      <c r="P53" s="20" t="s">
        <v>9</v>
      </c>
      <c r="Q53" s="20" t="s">
        <v>9</v>
      </c>
      <c r="R53" s="20">
        <v>2</v>
      </c>
      <c r="S53" s="20">
        <v>1</v>
      </c>
      <c r="T53" s="20">
        <v>4</v>
      </c>
      <c r="U53" s="20">
        <v>1</v>
      </c>
      <c r="V53" s="20">
        <v>4</v>
      </c>
      <c r="W53" s="20">
        <v>1</v>
      </c>
      <c r="X53" s="20" t="s">
        <v>9</v>
      </c>
      <c r="Y53" s="20" t="s">
        <v>9</v>
      </c>
    </row>
    <row r="54" spans="1:25" s="89" customFormat="1" ht="12.75">
      <c r="A54" s="501" t="s">
        <v>90</v>
      </c>
      <c r="B54" s="21" t="s">
        <v>2</v>
      </c>
      <c r="C54" s="22">
        <v>11</v>
      </c>
      <c r="D54" s="22" t="s">
        <v>9</v>
      </c>
      <c r="E54" s="22" t="s">
        <v>9</v>
      </c>
      <c r="F54" s="22" t="s">
        <v>9</v>
      </c>
      <c r="G54" s="22" t="s">
        <v>9</v>
      </c>
      <c r="H54" s="22" t="s">
        <v>9</v>
      </c>
      <c r="I54" s="22" t="s">
        <v>9</v>
      </c>
      <c r="J54" s="22" t="s">
        <v>9</v>
      </c>
      <c r="K54" s="22" t="s">
        <v>9</v>
      </c>
      <c r="L54" s="22" t="s">
        <v>9</v>
      </c>
      <c r="M54" s="22" t="s">
        <v>9</v>
      </c>
      <c r="N54" s="22" t="s">
        <v>9</v>
      </c>
      <c r="O54" s="22" t="s">
        <v>9</v>
      </c>
      <c r="P54" s="22" t="s">
        <v>9</v>
      </c>
      <c r="Q54" s="22">
        <v>2</v>
      </c>
      <c r="R54" s="22">
        <v>1</v>
      </c>
      <c r="S54" s="22">
        <v>2</v>
      </c>
      <c r="T54" s="22">
        <v>1</v>
      </c>
      <c r="U54" s="22">
        <v>3</v>
      </c>
      <c r="V54" s="22">
        <v>1</v>
      </c>
      <c r="W54" s="22">
        <v>1</v>
      </c>
      <c r="X54" s="22" t="s">
        <v>9</v>
      </c>
      <c r="Y54" s="22" t="s">
        <v>9</v>
      </c>
    </row>
    <row r="55" spans="1:25" s="89" customFormat="1" ht="12.75">
      <c r="A55" s="502"/>
      <c r="B55" s="23" t="s">
        <v>45</v>
      </c>
      <c r="C55" s="19">
        <v>8</v>
      </c>
      <c r="D55" s="19" t="s">
        <v>9</v>
      </c>
      <c r="E55" s="19" t="s">
        <v>9</v>
      </c>
      <c r="F55" s="19" t="s">
        <v>9</v>
      </c>
      <c r="G55" s="19" t="s">
        <v>9</v>
      </c>
      <c r="H55" s="19" t="s">
        <v>9</v>
      </c>
      <c r="I55" s="19" t="s">
        <v>9</v>
      </c>
      <c r="J55" s="19" t="s">
        <v>9</v>
      </c>
      <c r="K55" s="19" t="s">
        <v>9</v>
      </c>
      <c r="L55" s="19" t="s">
        <v>9</v>
      </c>
      <c r="M55" s="19" t="s">
        <v>9</v>
      </c>
      <c r="N55" s="19" t="s">
        <v>9</v>
      </c>
      <c r="O55" s="19" t="s">
        <v>9</v>
      </c>
      <c r="P55" s="19" t="s">
        <v>9</v>
      </c>
      <c r="Q55" s="19">
        <v>1</v>
      </c>
      <c r="R55" s="19" t="s">
        <v>9</v>
      </c>
      <c r="S55" s="19">
        <v>2</v>
      </c>
      <c r="T55" s="19">
        <v>1</v>
      </c>
      <c r="U55" s="19">
        <v>2</v>
      </c>
      <c r="V55" s="19">
        <v>1</v>
      </c>
      <c r="W55" s="19">
        <v>1</v>
      </c>
      <c r="X55" s="19" t="s">
        <v>9</v>
      </c>
      <c r="Y55" s="19" t="s">
        <v>9</v>
      </c>
    </row>
    <row r="56" spans="1:25" s="89" customFormat="1" ht="12.75">
      <c r="A56" s="503"/>
      <c r="B56" s="24" t="s">
        <v>46</v>
      </c>
      <c r="C56" s="20">
        <v>3</v>
      </c>
      <c r="D56" s="20" t="s">
        <v>9</v>
      </c>
      <c r="E56" s="20" t="s">
        <v>9</v>
      </c>
      <c r="F56" s="20" t="s">
        <v>9</v>
      </c>
      <c r="G56" s="20" t="s">
        <v>9</v>
      </c>
      <c r="H56" s="20" t="s">
        <v>9</v>
      </c>
      <c r="I56" s="20" t="s">
        <v>9</v>
      </c>
      <c r="J56" s="20" t="s">
        <v>9</v>
      </c>
      <c r="K56" s="20" t="s">
        <v>9</v>
      </c>
      <c r="L56" s="20" t="s">
        <v>9</v>
      </c>
      <c r="M56" s="20" t="s">
        <v>9</v>
      </c>
      <c r="N56" s="20" t="s">
        <v>9</v>
      </c>
      <c r="O56" s="20" t="s">
        <v>9</v>
      </c>
      <c r="P56" s="20" t="s">
        <v>9</v>
      </c>
      <c r="Q56" s="20">
        <v>1</v>
      </c>
      <c r="R56" s="20">
        <v>1</v>
      </c>
      <c r="S56" s="20" t="s">
        <v>9</v>
      </c>
      <c r="T56" s="20" t="s">
        <v>9</v>
      </c>
      <c r="U56" s="20">
        <v>1</v>
      </c>
      <c r="V56" s="20" t="s">
        <v>9</v>
      </c>
      <c r="W56" s="20" t="s">
        <v>9</v>
      </c>
      <c r="X56" s="20" t="s">
        <v>9</v>
      </c>
      <c r="Y56" s="20" t="s">
        <v>9</v>
      </c>
    </row>
    <row r="57" spans="1:25" s="89" customFormat="1" ht="12.75">
      <c r="A57" s="501" t="s">
        <v>91</v>
      </c>
      <c r="B57" s="21" t="s">
        <v>2</v>
      </c>
      <c r="C57" s="22">
        <v>39</v>
      </c>
      <c r="D57" s="22" t="s">
        <v>9</v>
      </c>
      <c r="E57" s="22" t="s">
        <v>9</v>
      </c>
      <c r="F57" s="22" t="s">
        <v>9</v>
      </c>
      <c r="G57" s="22" t="s">
        <v>9</v>
      </c>
      <c r="H57" s="22" t="s">
        <v>9</v>
      </c>
      <c r="I57" s="22" t="s">
        <v>9</v>
      </c>
      <c r="J57" s="22" t="s">
        <v>9</v>
      </c>
      <c r="K57" s="22" t="s">
        <v>9</v>
      </c>
      <c r="L57" s="22" t="s">
        <v>9</v>
      </c>
      <c r="M57" s="22" t="s">
        <v>9</v>
      </c>
      <c r="N57" s="22" t="s">
        <v>9</v>
      </c>
      <c r="O57" s="22">
        <v>1</v>
      </c>
      <c r="P57" s="22">
        <v>3</v>
      </c>
      <c r="Q57" s="22">
        <v>3</v>
      </c>
      <c r="R57" s="22">
        <v>5</v>
      </c>
      <c r="S57" s="22">
        <v>10</v>
      </c>
      <c r="T57" s="22">
        <v>9</v>
      </c>
      <c r="U57" s="22">
        <v>2</v>
      </c>
      <c r="V57" s="22">
        <v>4</v>
      </c>
      <c r="W57" s="22">
        <v>1</v>
      </c>
      <c r="X57" s="22">
        <v>1</v>
      </c>
      <c r="Y57" s="22" t="s">
        <v>9</v>
      </c>
    </row>
    <row r="58" spans="1:25" s="89" customFormat="1" ht="12.75">
      <c r="A58" s="502"/>
      <c r="B58" s="23" t="s">
        <v>45</v>
      </c>
      <c r="C58" s="19">
        <v>23</v>
      </c>
      <c r="D58" s="19" t="s">
        <v>9</v>
      </c>
      <c r="E58" s="19" t="s">
        <v>9</v>
      </c>
      <c r="F58" s="19" t="s">
        <v>9</v>
      </c>
      <c r="G58" s="19" t="s">
        <v>9</v>
      </c>
      <c r="H58" s="19" t="s">
        <v>9</v>
      </c>
      <c r="I58" s="19" t="s">
        <v>9</v>
      </c>
      <c r="J58" s="19" t="s">
        <v>9</v>
      </c>
      <c r="K58" s="19" t="s">
        <v>9</v>
      </c>
      <c r="L58" s="19" t="s">
        <v>9</v>
      </c>
      <c r="M58" s="19" t="s">
        <v>9</v>
      </c>
      <c r="N58" s="19" t="s">
        <v>9</v>
      </c>
      <c r="O58" s="19">
        <v>1</v>
      </c>
      <c r="P58" s="19">
        <v>1</v>
      </c>
      <c r="Q58" s="19">
        <v>2</v>
      </c>
      <c r="R58" s="19">
        <v>4</v>
      </c>
      <c r="S58" s="19">
        <v>4</v>
      </c>
      <c r="T58" s="19">
        <v>8</v>
      </c>
      <c r="U58" s="19" t="s">
        <v>9</v>
      </c>
      <c r="V58" s="19">
        <v>1</v>
      </c>
      <c r="W58" s="19">
        <v>1</v>
      </c>
      <c r="X58" s="19">
        <v>1</v>
      </c>
      <c r="Y58" s="19" t="s">
        <v>9</v>
      </c>
    </row>
    <row r="59" spans="1:25" s="89" customFormat="1" ht="12.75">
      <c r="A59" s="503"/>
      <c r="B59" s="24" t="s">
        <v>46</v>
      </c>
      <c r="C59" s="20">
        <v>16</v>
      </c>
      <c r="D59" s="20" t="s">
        <v>9</v>
      </c>
      <c r="E59" s="20" t="s">
        <v>9</v>
      </c>
      <c r="F59" s="20" t="s">
        <v>9</v>
      </c>
      <c r="G59" s="20" t="s">
        <v>9</v>
      </c>
      <c r="H59" s="20" t="s">
        <v>9</v>
      </c>
      <c r="I59" s="20" t="s">
        <v>9</v>
      </c>
      <c r="J59" s="20" t="s">
        <v>9</v>
      </c>
      <c r="K59" s="20" t="s">
        <v>9</v>
      </c>
      <c r="L59" s="20" t="s">
        <v>9</v>
      </c>
      <c r="M59" s="20" t="s">
        <v>9</v>
      </c>
      <c r="N59" s="20" t="s">
        <v>9</v>
      </c>
      <c r="O59" s="20" t="s">
        <v>9</v>
      </c>
      <c r="P59" s="20">
        <v>2</v>
      </c>
      <c r="Q59" s="20">
        <v>1</v>
      </c>
      <c r="R59" s="20">
        <v>1</v>
      </c>
      <c r="S59" s="20">
        <v>6</v>
      </c>
      <c r="T59" s="20">
        <v>1</v>
      </c>
      <c r="U59" s="20">
        <v>2</v>
      </c>
      <c r="V59" s="20">
        <v>3</v>
      </c>
      <c r="W59" s="20" t="s">
        <v>9</v>
      </c>
      <c r="X59" s="20" t="s">
        <v>9</v>
      </c>
      <c r="Y59" s="20" t="s">
        <v>9</v>
      </c>
    </row>
    <row r="60" spans="1:25" s="89" customFormat="1" ht="12.75">
      <c r="A60" s="501" t="s">
        <v>92</v>
      </c>
      <c r="B60" s="21" t="s">
        <v>2</v>
      </c>
      <c r="C60" s="22">
        <v>31</v>
      </c>
      <c r="D60" s="22" t="s">
        <v>9</v>
      </c>
      <c r="E60" s="22" t="s">
        <v>9</v>
      </c>
      <c r="F60" s="22" t="s">
        <v>9</v>
      </c>
      <c r="G60" s="22" t="s">
        <v>9</v>
      </c>
      <c r="H60" s="22" t="s">
        <v>9</v>
      </c>
      <c r="I60" s="22">
        <v>1</v>
      </c>
      <c r="J60" s="22" t="s">
        <v>9</v>
      </c>
      <c r="K60" s="22" t="s">
        <v>9</v>
      </c>
      <c r="L60" s="22" t="s">
        <v>9</v>
      </c>
      <c r="M60" s="22" t="s">
        <v>9</v>
      </c>
      <c r="N60" s="22" t="s">
        <v>9</v>
      </c>
      <c r="O60" s="22" t="s">
        <v>9</v>
      </c>
      <c r="P60" s="22">
        <v>2</v>
      </c>
      <c r="Q60" s="22">
        <v>4</v>
      </c>
      <c r="R60" s="22">
        <v>2</v>
      </c>
      <c r="S60" s="22">
        <v>5</v>
      </c>
      <c r="T60" s="22">
        <v>7</v>
      </c>
      <c r="U60" s="22">
        <v>6</v>
      </c>
      <c r="V60" s="22">
        <v>3</v>
      </c>
      <c r="W60" s="22">
        <v>1</v>
      </c>
      <c r="X60" s="22" t="s">
        <v>9</v>
      </c>
      <c r="Y60" s="22" t="s">
        <v>9</v>
      </c>
    </row>
    <row r="61" spans="1:25" s="89" customFormat="1" ht="12.75">
      <c r="A61" s="502"/>
      <c r="B61" s="23" t="s">
        <v>45</v>
      </c>
      <c r="C61" s="19">
        <v>14</v>
      </c>
      <c r="D61" s="19" t="s">
        <v>9</v>
      </c>
      <c r="E61" s="19" t="s">
        <v>9</v>
      </c>
      <c r="F61" s="19" t="s">
        <v>9</v>
      </c>
      <c r="G61" s="19" t="s">
        <v>9</v>
      </c>
      <c r="H61" s="19" t="s">
        <v>9</v>
      </c>
      <c r="I61" s="19">
        <v>1</v>
      </c>
      <c r="J61" s="19" t="s">
        <v>9</v>
      </c>
      <c r="K61" s="19" t="s">
        <v>9</v>
      </c>
      <c r="L61" s="19" t="s">
        <v>9</v>
      </c>
      <c r="M61" s="19" t="s">
        <v>9</v>
      </c>
      <c r="N61" s="19" t="s">
        <v>9</v>
      </c>
      <c r="O61" s="19" t="s">
        <v>9</v>
      </c>
      <c r="P61" s="19">
        <v>1</v>
      </c>
      <c r="Q61" s="19">
        <v>3</v>
      </c>
      <c r="R61" s="19">
        <v>1</v>
      </c>
      <c r="S61" s="19">
        <v>1</v>
      </c>
      <c r="T61" s="19">
        <v>4</v>
      </c>
      <c r="U61" s="19">
        <v>2</v>
      </c>
      <c r="V61" s="19">
        <v>1</v>
      </c>
      <c r="W61" s="19" t="s">
        <v>9</v>
      </c>
      <c r="X61" s="19" t="s">
        <v>9</v>
      </c>
      <c r="Y61" s="19" t="s">
        <v>9</v>
      </c>
    </row>
    <row r="62" spans="1:25" s="89" customFormat="1" ht="12.75">
      <c r="A62" s="503"/>
      <c r="B62" s="24" t="s">
        <v>46</v>
      </c>
      <c r="C62" s="20">
        <v>17</v>
      </c>
      <c r="D62" s="20" t="s">
        <v>9</v>
      </c>
      <c r="E62" s="20" t="s">
        <v>9</v>
      </c>
      <c r="F62" s="20" t="s">
        <v>9</v>
      </c>
      <c r="G62" s="20" t="s">
        <v>9</v>
      </c>
      <c r="H62" s="20" t="s">
        <v>9</v>
      </c>
      <c r="I62" s="20">
        <v>0</v>
      </c>
      <c r="J62" s="20" t="s">
        <v>9</v>
      </c>
      <c r="K62" s="20" t="s">
        <v>9</v>
      </c>
      <c r="L62" s="20" t="s">
        <v>9</v>
      </c>
      <c r="M62" s="20" t="s">
        <v>9</v>
      </c>
      <c r="N62" s="20" t="s">
        <v>9</v>
      </c>
      <c r="O62" s="20" t="s">
        <v>9</v>
      </c>
      <c r="P62" s="20">
        <v>1</v>
      </c>
      <c r="Q62" s="20">
        <v>1</v>
      </c>
      <c r="R62" s="20">
        <v>1</v>
      </c>
      <c r="S62" s="20">
        <v>4</v>
      </c>
      <c r="T62" s="20">
        <v>3</v>
      </c>
      <c r="U62" s="20">
        <v>4</v>
      </c>
      <c r="V62" s="20">
        <v>2</v>
      </c>
      <c r="W62" s="20">
        <v>1</v>
      </c>
      <c r="X62" s="20" t="s">
        <v>9</v>
      </c>
      <c r="Y62" s="20" t="s">
        <v>9</v>
      </c>
    </row>
    <row r="63" spans="1:25" s="89" customFormat="1" ht="12.75">
      <c r="A63" s="501" t="s">
        <v>93</v>
      </c>
      <c r="B63" s="21" t="s">
        <v>2</v>
      </c>
      <c r="C63" s="22">
        <v>14</v>
      </c>
      <c r="D63" s="22" t="s">
        <v>9</v>
      </c>
      <c r="E63" s="22" t="s">
        <v>9</v>
      </c>
      <c r="F63" s="22" t="s">
        <v>9</v>
      </c>
      <c r="G63" s="22" t="s">
        <v>9</v>
      </c>
      <c r="H63" s="22" t="s">
        <v>9</v>
      </c>
      <c r="I63" s="22" t="s">
        <v>9</v>
      </c>
      <c r="J63" s="22" t="s">
        <v>9</v>
      </c>
      <c r="K63" s="22" t="s">
        <v>9</v>
      </c>
      <c r="L63" s="22" t="s">
        <v>9</v>
      </c>
      <c r="M63" s="22" t="s">
        <v>9</v>
      </c>
      <c r="N63" s="22" t="s">
        <v>9</v>
      </c>
      <c r="O63" s="22" t="s">
        <v>9</v>
      </c>
      <c r="P63" s="22" t="s">
        <v>9</v>
      </c>
      <c r="Q63" s="22">
        <v>1</v>
      </c>
      <c r="R63" s="22">
        <v>1</v>
      </c>
      <c r="S63" s="22">
        <v>2</v>
      </c>
      <c r="T63" s="22" t="s">
        <v>321</v>
      </c>
      <c r="U63" s="22">
        <v>2</v>
      </c>
      <c r="V63" s="22">
        <v>6</v>
      </c>
      <c r="W63" s="22">
        <v>2</v>
      </c>
      <c r="X63" s="22" t="s">
        <v>9</v>
      </c>
      <c r="Y63" s="22" t="s">
        <v>9</v>
      </c>
    </row>
    <row r="64" spans="1:25" s="89" customFormat="1" ht="12.75">
      <c r="A64" s="502"/>
      <c r="B64" s="23" t="s">
        <v>45</v>
      </c>
      <c r="C64" s="19">
        <v>9</v>
      </c>
      <c r="D64" s="19" t="s">
        <v>9</v>
      </c>
      <c r="E64" s="19" t="s">
        <v>9</v>
      </c>
      <c r="F64" s="19" t="s">
        <v>9</v>
      </c>
      <c r="G64" s="19" t="s">
        <v>9</v>
      </c>
      <c r="H64" s="19" t="s">
        <v>9</v>
      </c>
      <c r="I64" s="19" t="s">
        <v>9</v>
      </c>
      <c r="J64" s="19" t="s">
        <v>9</v>
      </c>
      <c r="K64" s="19" t="s">
        <v>9</v>
      </c>
      <c r="L64" s="19" t="s">
        <v>9</v>
      </c>
      <c r="M64" s="19" t="s">
        <v>9</v>
      </c>
      <c r="N64" s="19" t="s">
        <v>9</v>
      </c>
      <c r="O64" s="19" t="s">
        <v>9</v>
      </c>
      <c r="P64" s="19" t="s">
        <v>9</v>
      </c>
      <c r="Q64" s="19">
        <v>1</v>
      </c>
      <c r="R64" s="19">
        <v>1</v>
      </c>
      <c r="S64" s="19">
        <v>1</v>
      </c>
      <c r="T64" s="19" t="s">
        <v>321</v>
      </c>
      <c r="U64" s="19">
        <v>2</v>
      </c>
      <c r="V64" s="19">
        <v>3</v>
      </c>
      <c r="W64" s="19">
        <v>1</v>
      </c>
      <c r="X64" s="19" t="s">
        <v>9</v>
      </c>
      <c r="Y64" s="19" t="s">
        <v>9</v>
      </c>
    </row>
    <row r="65" spans="1:25" s="89" customFormat="1" ht="12.75">
      <c r="A65" s="503"/>
      <c r="B65" s="24" t="s">
        <v>46</v>
      </c>
      <c r="C65" s="20">
        <v>5</v>
      </c>
      <c r="D65" s="20" t="s">
        <v>9</v>
      </c>
      <c r="E65" s="20" t="s">
        <v>9</v>
      </c>
      <c r="F65" s="20" t="s">
        <v>9</v>
      </c>
      <c r="G65" s="20" t="s">
        <v>9</v>
      </c>
      <c r="H65" s="20" t="s">
        <v>9</v>
      </c>
      <c r="I65" s="20" t="s">
        <v>9</v>
      </c>
      <c r="J65" s="20" t="s">
        <v>9</v>
      </c>
      <c r="K65" s="20" t="s">
        <v>9</v>
      </c>
      <c r="L65" s="20" t="s">
        <v>9</v>
      </c>
      <c r="M65" s="20" t="s">
        <v>9</v>
      </c>
      <c r="N65" s="20" t="s">
        <v>9</v>
      </c>
      <c r="O65" s="20" t="s">
        <v>9</v>
      </c>
      <c r="P65" s="20" t="s">
        <v>9</v>
      </c>
      <c r="Q65" s="20" t="s">
        <v>9</v>
      </c>
      <c r="R65" s="20" t="s">
        <v>9</v>
      </c>
      <c r="S65" s="20">
        <v>1</v>
      </c>
      <c r="T65" s="20" t="s">
        <v>321</v>
      </c>
      <c r="U65" s="20" t="s">
        <v>9</v>
      </c>
      <c r="V65" s="20">
        <v>3</v>
      </c>
      <c r="W65" s="20">
        <v>1</v>
      </c>
      <c r="X65" s="20" t="s">
        <v>9</v>
      </c>
      <c r="Y65" s="20" t="s">
        <v>9</v>
      </c>
    </row>
    <row r="66" spans="1:25" s="89" customFormat="1" ht="12.75">
      <c r="A66" s="501" t="s">
        <v>94</v>
      </c>
      <c r="B66" s="21" t="s">
        <v>2</v>
      </c>
      <c r="C66" s="22">
        <v>20</v>
      </c>
      <c r="D66" s="22" t="s">
        <v>9</v>
      </c>
      <c r="E66" s="22" t="s">
        <v>9</v>
      </c>
      <c r="F66" s="22" t="s">
        <v>9</v>
      </c>
      <c r="G66" s="22" t="s">
        <v>9</v>
      </c>
      <c r="H66" s="22" t="s">
        <v>9</v>
      </c>
      <c r="I66" s="22" t="s">
        <v>9</v>
      </c>
      <c r="J66" s="22" t="s">
        <v>9</v>
      </c>
      <c r="K66" s="22" t="s">
        <v>9</v>
      </c>
      <c r="L66" s="22" t="s">
        <v>9</v>
      </c>
      <c r="M66" s="22" t="s">
        <v>9</v>
      </c>
      <c r="N66" s="22" t="s">
        <v>9</v>
      </c>
      <c r="O66" s="22">
        <v>1</v>
      </c>
      <c r="P66" s="22">
        <v>3</v>
      </c>
      <c r="Q66" s="22">
        <v>3</v>
      </c>
      <c r="R66" s="22">
        <v>2</v>
      </c>
      <c r="S66" s="22">
        <v>2</v>
      </c>
      <c r="T66" s="22">
        <v>3</v>
      </c>
      <c r="U66" s="22">
        <v>4</v>
      </c>
      <c r="V66" s="22">
        <v>2</v>
      </c>
      <c r="W66" s="22" t="s">
        <v>9</v>
      </c>
      <c r="X66" s="22" t="s">
        <v>9</v>
      </c>
      <c r="Y66" s="22" t="s">
        <v>9</v>
      </c>
    </row>
    <row r="67" spans="1:25" s="89" customFormat="1" ht="12.75">
      <c r="A67" s="502"/>
      <c r="B67" s="23" t="s">
        <v>45</v>
      </c>
      <c r="C67" s="19">
        <v>15</v>
      </c>
      <c r="D67" s="19" t="s">
        <v>9</v>
      </c>
      <c r="E67" s="19" t="s">
        <v>9</v>
      </c>
      <c r="F67" s="19" t="s">
        <v>9</v>
      </c>
      <c r="G67" s="19" t="s">
        <v>9</v>
      </c>
      <c r="H67" s="19" t="s">
        <v>9</v>
      </c>
      <c r="I67" s="19" t="s">
        <v>9</v>
      </c>
      <c r="J67" s="19" t="s">
        <v>9</v>
      </c>
      <c r="K67" s="19" t="s">
        <v>9</v>
      </c>
      <c r="L67" s="19" t="s">
        <v>9</v>
      </c>
      <c r="M67" s="19" t="s">
        <v>9</v>
      </c>
      <c r="N67" s="19" t="s">
        <v>9</v>
      </c>
      <c r="O67" s="19">
        <v>1</v>
      </c>
      <c r="P67" s="19">
        <v>2</v>
      </c>
      <c r="Q67" s="19">
        <v>3</v>
      </c>
      <c r="R67" s="19">
        <v>1</v>
      </c>
      <c r="S67" s="19">
        <v>2</v>
      </c>
      <c r="T67" s="19">
        <v>1</v>
      </c>
      <c r="U67" s="19">
        <v>3</v>
      </c>
      <c r="V67" s="19">
        <v>2</v>
      </c>
      <c r="W67" s="19" t="s">
        <v>9</v>
      </c>
      <c r="X67" s="19" t="s">
        <v>9</v>
      </c>
      <c r="Y67" s="19" t="s">
        <v>9</v>
      </c>
    </row>
    <row r="68" spans="1:25" s="89" customFormat="1" ht="12.75">
      <c r="A68" s="503"/>
      <c r="B68" s="24" t="s">
        <v>46</v>
      </c>
      <c r="C68" s="20">
        <v>5</v>
      </c>
      <c r="D68" s="20" t="s">
        <v>9</v>
      </c>
      <c r="E68" s="20" t="s">
        <v>9</v>
      </c>
      <c r="F68" s="20" t="s">
        <v>9</v>
      </c>
      <c r="G68" s="20" t="s">
        <v>9</v>
      </c>
      <c r="H68" s="20" t="s">
        <v>9</v>
      </c>
      <c r="I68" s="20" t="s">
        <v>9</v>
      </c>
      <c r="J68" s="20" t="s">
        <v>9</v>
      </c>
      <c r="K68" s="20" t="s">
        <v>9</v>
      </c>
      <c r="L68" s="20" t="s">
        <v>9</v>
      </c>
      <c r="M68" s="20" t="s">
        <v>9</v>
      </c>
      <c r="N68" s="20" t="s">
        <v>9</v>
      </c>
      <c r="O68" s="20" t="s">
        <v>9</v>
      </c>
      <c r="P68" s="20">
        <v>1</v>
      </c>
      <c r="Q68" s="20" t="s">
        <v>9</v>
      </c>
      <c r="R68" s="20">
        <v>1</v>
      </c>
      <c r="S68" s="20" t="s">
        <v>9</v>
      </c>
      <c r="T68" s="20">
        <v>2</v>
      </c>
      <c r="U68" s="20">
        <v>1</v>
      </c>
      <c r="V68" s="20" t="s">
        <v>9</v>
      </c>
      <c r="W68" s="20" t="s">
        <v>9</v>
      </c>
      <c r="X68" s="20" t="s">
        <v>9</v>
      </c>
      <c r="Y68" s="20" t="s">
        <v>9</v>
      </c>
    </row>
    <row r="69" spans="1:25" s="80" customFormat="1" ht="12.75">
      <c r="A69" s="77" t="s">
        <v>206</v>
      </c>
      <c r="B69" s="78"/>
      <c r="C69" s="37"/>
      <c r="D69" s="79"/>
      <c r="E69" s="37"/>
      <c r="F69" s="79"/>
      <c r="G69" s="37"/>
      <c r="H69" s="79"/>
      <c r="I69" s="37"/>
      <c r="J69" s="79"/>
      <c r="K69" s="37"/>
      <c r="L69" s="79"/>
      <c r="M69" s="37"/>
      <c r="N69" s="79"/>
      <c r="O69" s="37"/>
      <c r="P69" s="79"/>
      <c r="Q69" s="37"/>
      <c r="R69" s="79"/>
      <c r="S69" s="37"/>
      <c r="T69" s="79"/>
      <c r="U69" s="37"/>
      <c r="V69" s="79"/>
      <c r="W69" s="37"/>
      <c r="X69" s="79"/>
      <c r="Y69" s="37"/>
    </row>
    <row r="70" spans="1:25" ht="10.5" customHeight="1">
      <c r="A70" s="106"/>
      <c r="B70" s="107"/>
      <c r="C70" s="200"/>
      <c r="D70" s="200"/>
      <c r="E70" s="200"/>
      <c r="F70" s="200"/>
      <c r="G70" s="200"/>
      <c r="H70" s="200"/>
      <c r="I70" s="200"/>
      <c r="J70" s="200"/>
      <c r="K70" s="200"/>
      <c r="L70" s="200"/>
      <c r="M70" s="200"/>
      <c r="N70" s="200"/>
      <c r="O70" s="200"/>
      <c r="P70" s="200"/>
      <c r="Q70" s="200"/>
      <c r="R70" s="200"/>
      <c r="S70" s="200"/>
      <c r="T70" s="200"/>
      <c r="U70" s="200"/>
      <c r="V70" s="200"/>
      <c r="W70" s="200"/>
      <c r="X70" s="200"/>
      <c r="Y70" s="200"/>
    </row>
    <row r="71" spans="1:25" ht="10.5" customHeight="1">
      <c r="A71" s="106"/>
      <c r="B71" s="107"/>
      <c r="C71" s="200"/>
      <c r="D71" s="200"/>
      <c r="E71" s="200"/>
      <c r="F71" s="200"/>
      <c r="G71" s="200"/>
      <c r="H71" s="200"/>
      <c r="I71" s="200"/>
      <c r="J71" s="200"/>
      <c r="K71" s="200"/>
      <c r="L71" s="200"/>
      <c r="M71" s="200"/>
      <c r="N71" s="200"/>
      <c r="O71" s="200"/>
      <c r="P71" s="200"/>
      <c r="Q71" s="200"/>
      <c r="R71" s="200"/>
      <c r="S71" s="200"/>
      <c r="T71" s="200"/>
      <c r="U71" s="200"/>
      <c r="V71" s="200"/>
      <c r="W71" s="200"/>
      <c r="X71" s="200"/>
      <c r="Y71" s="200"/>
    </row>
  </sheetData>
  <sheetProtection/>
  <mergeCells count="22">
    <mergeCell ref="A57:A59"/>
    <mergeCell ref="A60:A62"/>
    <mergeCell ref="A63:A65"/>
    <mergeCell ref="A66:A68"/>
    <mergeCell ref="A39:A41"/>
    <mergeCell ref="A42:A44"/>
    <mergeCell ref="A45:A47"/>
    <mergeCell ref="A48:A50"/>
    <mergeCell ref="A51:A53"/>
    <mergeCell ref="A54:A56"/>
    <mergeCell ref="A21:A23"/>
    <mergeCell ref="A24:A26"/>
    <mergeCell ref="A27:A29"/>
    <mergeCell ref="A30:A32"/>
    <mergeCell ref="A33:A35"/>
    <mergeCell ref="A36:A38"/>
    <mergeCell ref="A3:A5"/>
    <mergeCell ref="A6:A8"/>
    <mergeCell ref="A9:A11"/>
    <mergeCell ref="A12:A14"/>
    <mergeCell ref="A15:A17"/>
    <mergeCell ref="A18:A20"/>
  </mergeCells>
  <printOptions/>
  <pageMargins left="0.3937007874015748" right="0.3937007874015748" top="0.5905511811023623" bottom="0.3937007874015748" header="0.31496062992125984" footer="0.31496062992125984"/>
  <pageSetup fitToHeight="1" fitToWidth="1"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pageSetUpPr fitToPage="1"/>
  </sheetPr>
  <dimension ref="A1:X70"/>
  <sheetViews>
    <sheetView showGridLines="0" zoomScale="90" zoomScaleNormal="90" zoomScaleSheetLayoutView="100"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10" sqref="A10:A12"/>
    </sheetView>
  </sheetViews>
  <sheetFormatPr defaultColWidth="11.28125" defaultRowHeight="15"/>
  <cols>
    <col min="1" max="1" width="8.140625" style="65" customWidth="1"/>
    <col min="2" max="2" width="5.57421875" style="201" customWidth="1"/>
    <col min="3" max="3" width="8.421875" style="214" bestFit="1" customWidth="1"/>
    <col min="4" max="11" width="8.421875" style="214" customWidth="1"/>
    <col min="12" max="12" width="7.421875" style="214" bestFit="1" customWidth="1"/>
    <col min="13" max="13" width="8.421875" style="214" customWidth="1"/>
    <col min="14" max="14" width="7.421875" style="214" bestFit="1" customWidth="1"/>
    <col min="15" max="15" width="8.421875" style="214" customWidth="1"/>
    <col min="16" max="17" width="7.421875" style="214" bestFit="1" customWidth="1"/>
    <col min="18" max="21" width="8.421875" style="214" customWidth="1"/>
    <col min="22" max="22" width="7.421875" style="214" bestFit="1" customWidth="1"/>
    <col min="23" max="24" width="8.421875" style="214" customWidth="1"/>
    <col min="25" max="16384" width="11.28125" style="214" customWidth="1"/>
  </cols>
  <sheetData>
    <row r="1" spans="1:24" s="201" customFormat="1" ht="12.75">
      <c r="A1" s="25" t="s">
        <v>207</v>
      </c>
      <c r="P1" s="202"/>
      <c r="Q1" s="202"/>
      <c r="X1" s="30" t="s">
        <v>328</v>
      </c>
    </row>
    <row r="2" spans="1:24" s="207" customFormat="1" ht="12">
      <c r="A2" s="203"/>
      <c r="B2" s="204"/>
      <c r="C2" s="575" t="s">
        <v>2</v>
      </c>
      <c r="D2" s="205" t="s">
        <v>208</v>
      </c>
      <c r="E2" s="205" t="s">
        <v>209</v>
      </c>
      <c r="F2" s="205" t="s">
        <v>210</v>
      </c>
      <c r="G2" s="205" t="s">
        <v>211</v>
      </c>
      <c r="H2" s="205" t="s">
        <v>212</v>
      </c>
      <c r="I2" s="205" t="s">
        <v>213</v>
      </c>
      <c r="J2" s="205" t="s">
        <v>214</v>
      </c>
      <c r="K2" s="205" t="s">
        <v>215</v>
      </c>
      <c r="L2" s="205" t="s">
        <v>216</v>
      </c>
      <c r="M2" s="205" t="s">
        <v>217</v>
      </c>
      <c r="N2" s="205" t="s">
        <v>218</v>
      </c>
      <c r="O2" s="205" t="s">
        <v>219</v>
      </c>
      <c r="P2" s="205" t="s">
        <v>220</v>
      </c>
      <c r="Q2" s="205" t="s">
        <v>221</v>
      </c>
      <c r="R2" s="205" t="s">
        <v>222</v>
      </c>
      <c r="S2" s="205" t="s">
        <v>223</v>
      </c>
      <c r="T2" s="206" t="s">
        <v>224</v>
      </c>
      <c r="U2" s="205" t="s">
        <v>225</v>
      </c>
      <c r="V2" s="205" t="s">
        <v>226</v>
      </c>
      <c r="W2" s="205" t="s">
        <v>227</v>
      </c>
      <c r="X2" s="205" t="s">
        <v>228</v>
      </c>
    </row>
    <row r="3" spans="1:24" s="207" customFormat="1" ht="54.75">
      <c r="A3" s="208"/>
      <c r="B3" s="209"/>
      <c r="C3" s="576"/>
      <c r="D3" s="210" t="s">
        <v>229</v>
      </c>
      <c r="E3" s="210" t="s">
        <v>230</v>
      </c>
      <c r="F3" s="210" t="s">
        <v>231</v>
      </c>
      <c r="G3" s="210" t="s">
        <v>232</v>
      </c>
      <c r="H3" s="210" t="s">
        <v>233</v>
      </c>
      <c r="I3" s="210" t="s">
        <v>234</v>
      </c>
      <c r="J3" s="210" t="s">
        <v>327</v>
      </c>
      <c r="K3" s="210" t="s">
        <v>235</v>
      </c>
      <c r="L3" s="210" t="s">
        <v>236</v>
      </c>
      <c r="M3" s="210" t="s">
        <v>237</v>
      </c>
      <c r="N3" s="210" t="s">
        <v>238</v>
      </c>
      <c r="O3" s="210" t="s">
        <v>239</v>
      </c>
      <c r="P3" s="210" t="s">
        <v>240</v>
      </c>
      <c r="Q3" s="210" t="s">
        <v>241</v>
      </c>
      <c r="R3" s="210" t="s">
        <v>242</v>
      </c>
      <c r="S3" s="210" t="s">
        <v>243</v>
      </c>
      <c r="T3" s="211" t="s">
        <v>244</v>
      </c>
      <c r="U3" s="210" t="s">
        <v>245</v>
      </c>
      <c r="V3" s="210" t="s">
        <v>246</v>
      </c>
      <c r="W3" s="212" t="s">
        <v>247</v>
      </c>
      <c r="X3" s="210" t="s">
        <v>248</v>
      </c>
    </row>
    <row r="4" spans="1:24" ht="12.75">
      <c r="A4" s="557" t="s">
        <v>199</v>
      </c>
      <c r="B4" s="434" t="s">
        <v>2</v>
      </c>
      <c r="C4" s="364">
        <v>373088</v>
      </c>
      <c r="D4" s="364">
        <v>7676</v>
      </c>
      <c r="E4" s="364">
        <v>11485</v>
      </c>
      <c r="F4" s="364">
        <v>45546</v>
      </c>
      <c r="G4" s="364">
        <v>34533</v>
      </c>
      <c r="H4" s="364">
        <v>15581</v>
      </c>
      <c r="I4" s="364">
        <v>28535</v>
      </c>
      <c r="J4" s="364">
        <v>17970</v>
      </c>
      <c r="K4" s="364">
        <v>33485</v>
      </c>
      <c r="L4" s="364">
        <v>944</v>
      </c>
      <c r="M4" s="364">
        <v>73860</v>
      </c>
      <c r="N4" s="364">
        <v>1553</v>
      </c>
      <c r="O4" s="364">
        <v>14135</v>
      </c>
      <c r="P4" s="364">
        <v>6348</v>
      </c>
      <c r="Q4" s="364">
        <v>4761</v>
      </c>
      <c r="R4" s="364">
        <v>11810</v>
      </c>
      <c r="S4" s="364">
        <v>8433</v>
      </c>
      <c r="T4" s="364">
        <v>2651</v>
      </c>
      <c r="U4" s="364">
        <v>12326</v>
      </c>
      <c r="V4" s="364">
        <v>8802</v>
      </c>
      <c r="W4" s="364">
        <v>4444</v>
      </c>
      <c r="X4" s="364">
        <v>28210</v>
      </c>
    </row>
    <row r="5" spans="1:24" ht="12.75">
      <c r="A5" s="558"/>
      <c r="B5" s="435" t="s">
        <v>45</v>
      </c>
      <c r="C5" s="365">
        <v>219846</v>
      </c>
      <c r="D5" s="365">
        <v>5397</v>
      </c>
      <c r="E5" s="365">
        <v>9534</v>
      </c>
      <c r="F5" s="365">
        <v>29865</v>
      </c>
      <c r="G5" s="365">
        <v>17119</v>
      </c>
      <c r="H5" s="365">
        <v>9912</v>
      </c>
      <c r="I5" s="365">
        <v>18514</v>
      </c>
      <c r="J5" s="365">
        <v>8972</v>
      </c>
      <c r="K5" s="365">
        <v>17064</v>
      </c>
      <c r="L5" s="365">
        <v>856</v>
      </c>
      <c r="M5" s="365">
        <v>52447</v>
      </c>
      <c r="N5" s="365">
        <v>754</v>
      </c>
      <c r="O5" s="365">
        <v>117</v>
      </c>
      <c r="P5" s="365" t="s">
        <v>334</v>
      </c>
      <c r="Q5" s="365" t="s">
        <v>334</v>
      </c>
      <c r="R5" s="365">
        <v>11810</v>
      </c>
      <c r="S5" s="365">
        <v>5793</v>
      </c>
      <c r="T5" s="365">
        <v>1484</v>
      </c>
      <c r="U5" s="365">
        <v>6884</v>
      </c>
      <c r="V5" s="365">
        <v>5399</v>
      </c>
      <c r="W5" s="365">
        <v>2241</v>
      </c>
      <c r="X5" s="365">
        <v>15684</v>
      </c>
    </row>
    <row r="6" spans="1:24" ht="12.75">
      <c r="A6" s="559"/>
      <c r="B6" s="436" t="s">
        <v>46</v>
      </c>
      <c r="C6" s="366">
        <v>153242</v>
      </c>
      <c r="D6" s="366">
        <v>2279</v>
      </c>
      <c r="E6" s="366">
        <v>1951</v>
      </c>
      <c r="F6" s="366">
        <v>15681</v>
      </c>
      <c r="G6" s="366">
        <v>17414</v>
      </c>
      <c r="H6" s="366">
        <v>5669</v>
      </c>
      <c r="I6" s="366">
        <v>10021</v>
      </c>
      <c r="J6" s="366">
        <v>8998</v>
      </c>
      <c r="K6" s="366">
        <v>16421</v>
      </c>
      <c r="L6" s="366">
        <v>88</v>
      </c>
      <c r="M6" s="366">
        <v>21413</v>
      </c>
      <c r="N6" s="366">
        <v>799</v>
      </c>
      <c r="O6" s="366">
        <v>14018</v>
      </c>
      <c r="P6" s="366">
        <v>6348</v>
      </c>
      <c r="Q6" s="366">
        <v>4761</v>
      </c>
      <c r="R6" s="365" t="s">
        <v>322</v>
      </c>
      <c r="S6" s="366">
        <v>2640</v>
      </c>
      <c r="T6" s="366">
        <v>1167</v>
      </c>
      <c r="U6" s="366">
        <v>5442</v>
      </c>
      <c r="V6" s="366">
        <v>3403</v>
      </c>
      <c r="W6" s="366">
        <v>2203</v>
      </c>
      <c r="X6" s="366">
        <v>12526</v>
      </c>
    </row>
    <row r="7" spans="1:24" ht="12.75">
      <c r="A7" s="560" t="s">
        <v>7</v>
      </c>
      <c r="B7" s="431" t="s">
        <v>2</v>
      </c>
      <c r="C7" s="399">
        <v>19183</v>
      </c>
      <c r="D7" s="399">
        <v>369</v>
      </c>
      <c r="E7" s="399">
        <v>559</v>
      </c>
      <c r="F7" s="399">
        <v>2102</v>
      </c>
      <c r="G7" s="399">
        <v>1816</v>
      </c>
      <c r="H7" s="399">
        <v>807</v>
      </c>
      <c r="I7" s="399">
        <v>1243</v>
      </c>
      <c r="J7" s="399">
        <v>957</v>
      </c>
      <c r="K7" s="399">
        <v>1999</v>
      </c>
      <c r="L7" s="399">
        <v>50</v>
      </c>
      <c r="M7" s="399">
        <v>4078</v>
      </c>
      <c r="N7" s="399">
        <v>91</v>
      </c>
      <c r="O7" s="399">
        <v>704</v>
      </c>
      <c r="P7" s="399">
        <v>301</v>
      </c>
      <c r="Q7" s="399">
        <v>234</v>
      </c>
      <c r="R7" s="399">
        <v>574</v>
      </c>
      <c r="S7" s="399">
        <v>419</v>
      </c>
      <c r="T7" s="399">
        <v>125</v>
      </c>
      <c r="U7" s="399">
        <v>608</v>
      </c>
      <c r="V7" s="399">
        <v>417</v>
      </c>
      <c r="W7" s="399">
        <v>205</v>
      </c>
      <c r="X7" s="399">
        <v>1525</v>
      </c>
    </row>
    <row r="8" spans="1:24" ht="12.75">
      <c r="A8" s="561"/>
      <c r="B8" s="432" t="s">
        <v>45</v>
      </c>
      <c r="C8" s="400">
        <v>11078</v>
      </c>
      <c r="D8" s="400">
        <v>270</v>
      </c>
      <c r="E8" s="400">
        <v>446</v>
      </c>
      <c r="F8" s="400">
        <v>1338</v>
      </c>
      <c r="G8" s="400">
        <v>879</v>
      </c>
      <c r="H8" s="400">
        <v>511</v>
      </c>
      <c r="I8" s="400">
        <v>818</v>
      </c>
      <c r="J8" s="400">
        <v>466</v>
      </c>
      <c r="K8" s="400">
        <v>990</v>
      </c>
      <c r="L8" s="400">
        <v>44</v>
      </c>
      <c r="M8" s="400">
        <v>2831</v>
      </c>
      <c r="N8" s="400">
        <v>44</v>
      </c>
      <c r="O8" s="400">
        <v>5</v>
      </c>
      <c r="P8" s="400" t="s">
        <v>323</v>
      </c>
      <c r="Q8" s="400" t="s">
        <v>322</v>
      </c>
      <c r="R8" s="400">
        <v>574</v>
      </c>
      <c r="S8" s="400">
        <v>289</v>
      </c>
      <c r="T8" s="400">
        <v>73</v>
      </c>
      <c r="U8" s="400">
        <v>320</v>
      </c>
      <c r="V8" s="400">
        <v>260</v>
      </c>
      <c r="W8" s="400">
        <v>99</v>
      </c>
      <c r="X8" s="400">
        <v>821</v>
      </c>
    </row>
    <row r="9" spans="1:24" ht="12.75">
      <c r="A9" s="562"/>
      <c r="B9" s="433" t="s">
        <v>46</v>
      </c>
      <c r="C9" s="401">
        <v>8105</v>
      </c>
      <c r="D9" s="401">
        <v>99</v>
      </c>
      <c r="E9" s="401">
        <v>113</v>
      </c>
      <c r="F9" s="401">
        <v>764</v>
      </c>
      <c r="G9" s="401">
        <v>937</v>
      </c>
      <c r="H9" s="401">
        <v>296</v>
      </c>
      <c r="I9" s="401">
        <v>425</v>
      </c>
      <c r="J9" s="401">
        <v>491</v>
      </c>
      <c r="K9" s="401">
        <v>1009</v>
      </c>
      <c r="L9" s="401">
        <v>6</v>
      </c>
      <c r="M9" s="401">
        <v>1247</v>
      </c>
      <c r="N9" s="401">
        <v>47</v>
      </c>
      <c r="O9" s="401">
        <v>699</v>
      </c>
      <c r="P9" s="401">
        <v>301</v>
      </c>
      <c r="Q9" s="401">
        <v>234</v>
      </c>
      <c r="R9" s="400" t="s">
        <v>322</v>
      </c>
      <c r="S9" s="401">
        <v>130</v>
      </c>
      <c r="T9" s="401">
        <v>52</v>
      </c>
      <c r="U9" s="401">
        <v>288</v>
      </c>
      <c r="V9" s="401">
        <v>157</v>
      </c>
      <c r="W9" s="401">
        <v>106</v>
      </c>
      <c r="X9" s="401">
        <v>704</v>
      </c>
    </row>
    <row r="10" spans="1:24" ht="12.75">
      <c r="A10" s="526" t="s">
        <v>150</v>
      </c>
      <c r="B10" s="73" t="s">
        <v>2</v>
      </c>
      <c r="C10" s="217">
        <v>1222</v>
      </c>
      <c r="D10" s="217">
        <f aca="true" t="shared" si="0" ref="D10:X10">IF(SUM(D11:D12)=0,"-",SUM(D11:D12))</f>
        <v>14</v>
      </c>
      <c r="E10" s="217">
        <f t="shared" si="0"/>
        <v>37</v>
      </c>
      <c r="F10" s="217">
        <f t="shared" si="0"/>
        <v>130</v>
      </c>
      <c r="G10" s="217">
        <f t="shared" si="0"/>
        <v>107</v>
      </c>
      <c r="H10" s="217">
        <f t="shared" si="0"/>
        <v>53</v>
      </c>
      <c r="I10" s="217">
        <f t="shared" si="0"/>
        <v>80</v>
      </c>
      <c r="J10" s="217">
        <f t="shared" si="0"/>
        <v>75</v>
      </c>
      <c r="K10" s="217">
        <f t="shared" si="0"/>
        <v>131</v>
      </c>
      <c r="L10" s="217">
        <f t="shared" si="0"/>
        <v>3</v>
      </c>
      <c r="M10" s="217">
        <f t="shared" si="0"/>
        <v>253</v>
      </c>
      <c r="N10" s="217">
        <f t="shared" si="0"/>
        <v>6</v>
      </c>
      <c r="O10" s="217">
        <f t="shared" si="0"/>
        <v>45</v>
      </c>
      <c r="P10" s="217">
        <f t="shared" si="0"/>
        <v>24</v>
      </c>
      <c r="Q10" s="217">
        <f t="shared" si="0"/>
        <v>15</v>
      </c>
      <c r="R10" s="217">
        <f t="shared" si="0"/>
        <v>36</v>
      </c>
      <c r="S10" s="217">
        <f t="shared" si="0"/>
        <v>21</v>
      </c>
      <c r="T10" s="217">
        <f t="shared" si="0"/>
        <v>8</v>
      </c>
      <c r="U10" s="217">
        <f t="shared" si="0"/>
        <v>39</v>
      </c>
      <c r="V10" s="217">
        <f t="shared" si="0"/>
        <v>30</v>
      </c>
      <c r="W10" s="217">
        <f t="shared" si="0"/>
        <v>15</v>
      </c>
      <c r="X10" s="217">
        <f t="shared" si="0"/>
        <v>100</v>
      </c>
    </row>
    <row r="11" spans="1:24" ht="12.75">
      <c r="A11" s="527"/>
      <c r="B11" s="287" t="s">
        <v>45</v>
      </c>
      <c r="C11" s="296">
        <v>690</v>
      </c>
      <c r="D11" s="296">
        <v>11</v>
      </c>
      <c r="E11" s="296">
        <v>32</v>
      </c>
      <c r="F11" s="296">
        <v>80</v>
      </c>
      <c r="G11" s="296">
        <v>50</v>
      </c>
      <c r="H11" s="296">
        <v>39</v>
      </c>
      <c r="I11" s="296">
        <v>52</v>
      </c>
      <c r="J11" s="296">
        <v>39</v>
      </c>
      <c r="K11" s="296">
        <v>61</v>
      </c>
      <c r="L11" s="296">
        <v>3</v>
      </c>
      <c r="M11" s="296">
        <v>172</v>
      </c>
      <c r="N11" s="296">
        <v>2</v>
      </c>
      <c r="O11" s="288" t="s">
        <v>9</v>
      </c>
      <c r="P11" s="288" t="s">
        <v>323</v>
      </c>
      <c r="Q11" s="288" t="s">
        <v>322</v>
      </c>
      <c r="R11" s="296">
        <v>36</v>
      </c>
      <c r="S11" s="296">
        <v>14</v>
      </c>
      <c r="T11" s="296">
        <v>6</v>
      </c>
      <c r="U11" s="296">
        <v>17</v>
      </c>
      <c r="V11" s="296">
        <v>20</v>
      </c>
      <c r="W11" s="296">
        <v>3</v>
      </c>
      <c r="X11" s="296">
        <v>53</v>
      </c>
    </row>
    <row r="12" spans="1:24" ht="12.75">
      <c r="A12" s="528"/>
      <c r="B12" s="289" t="s">
        <v>46</v>
      </c>
      <c r="C12" s="299">
        <v>532</v>
      </c>
      <c r="D12" s="299">
        <v>3</v>
      </c>
      <c r="E12" s="299">
        <v>5</v>
      </c>
      <c r="F12" s="299">
        <v>50</v>
      </c>
      <c r="G12" s="299">
        <v>57</v>
      </c>
      <c r="H12" s="299">
        <v>14</v>
      </c>
      <c r="I12" s="299">
        <v>28</v>
      </c>
      <c r="J12" s="299">
        <v>36</v>
      </c>
      <c r="K12" s="299">
        <v>70</v>
      </c>
      <c r="L12" s="290" t="s">
        <v>9</v>
      </c>
      <c r="M12" s="299">
        <v>81</v>
      </c>
      <c r="N12" s="299">
        <v>4</v>
      </c>
      <c r="O12" s="299">
        <v>45</v>
      </c>
      <c r="P12" s="299">
        <v>24</v>
      </c>
      <c r="Q12" s="299">
        <v>15</v>
      </c>
      <c r="R12" s="288" t="s">
        <v>322</v>
      </c>
      <c r="S12" s="299">
        <v>7</v>
      </c>
      <c r="T12" s="299">
        <v>2</v>
      </c>
      <c r="U12" s="299">
        <v>22</v>
      </c>
      <c r="V12" s="299">
        <v>10</v>
      </c>
      <c r="W12" s="299">
        <v>12</v>
      </c>
      <c r="X12" s="299">
        <v>47</v>
      </c>
    </row>
    <row r="13" spans="1:24" ht="12.75">
      <c r="A13" s="563" t="s">
        <v>76</v>
      </c>
      <c r="B13" s="75" t="s">
        <v>2</v>
      </c>
      <c r="C13" s="213">
        <v>597</v>
      </c>
      <c r="D13" s="213">
        <v>6</v>
      </c>
      <c r="E13" s="213">
        <v>17</v>
      </c>
      <c r="F13" s="213">
        <v>62</v>
      </c>
      <c r="G13" s="213">
        <v>51</v>
      </c>
      <c r="H13" s="213">
        <v>24</v>
      </c>
      <c r="I13" s="213">
        <v>44</v>
      </c>
      <c r="J13" s="213">
        <v>38</v>
      </c>
      <c r="K13" s="213">
        <v>59</v>
      </c>
      <c r="L13" s="213">
        <v>3</v>
      </c>
      <c r="M13" s="213">
        <v>123</v>
      </c>
      <c r="N13" s="213">
        <v>5</v>
      </c>
      <c r="O13" s="213">
        <v>25</v>
      </c>
      <c r="P13" s="213">
        <v>16</v>
      </c>
      <c r="Q13" s="213">
        <v>9</v>
      </c>
      <c r="R13" s="213">
        <v>15</v>
      </c>
      <c r="S13" s="213">
        <v>6</v>
      </c>
      <c r="T13" s="213">
        <v>3</v>
      </c>
      <c r="U13" s="213">
        <v>18</v>
      </c>
      <c r="V13" s="213">
        <v>13</v>
      </c>
      <c r="W13" s="213">
        <v>7</v>
      </c>
      <c r="X13" s="213">
        <v>53</v>
      </c>
    </row>
    <row r="14" spans="1:24" ht="12.75">
      <c r="A14" s="564"/>
      <c r="B14" s="69" t="s">
        <v>45</v>
      </c>
      <c r="C14" s="215">
        <v>321</v>
      </c>
      <c r="D14" s="215">
        <v>4</v>
      </c>
      <c r="E14" s="215">
        <v>14</v>
      </c>
      <c r="F14" s="215">
        <v>39</v>
      </c>
      <c r="G14" s="215">
        <v>25</v>
      </c>
      <c r="H14" s="215">
        <v>15</v>
      </c>
      <c r="I14" s="215">
        <v>28</v>
      </c>
      <c r="J14" s="215">
        <v>19</v>
      </c>
      <c r="K14" s="215">
        <v>29</v>
      </c>
      <c r="L14" s="215">
        <v>3</v>
      </c>
      <c r="M14" s="215">
        <v>78</v>
      </c>
      <c r="N14" s="215">
        <v>2</v>
      </c>
      <c r="O14" s="215" t="s">
        <v>9</v>
      </c>
      <c r="P14" s="215" t="s">
        <v>334</v>
      </c>
      <c r="Q14" s="215" t="s">
        <v>334</v>
      </c>
      <c r="R14" s="215">
        <v>15</v>
      </c>
      <c r="S14" s="215">
        <v>3</v>
      </c>
      <c r="T14" s="215">
        <v>2</v>
      </c>
      <c r="U14" s="215">
        <v>9</v>
      </c>
      <c r="V14" s="215">
        <v>8</v>
      </c>
      <c r="W14" s="215">
        <v>1</v>
      </c>
      <c r="X14" s="215">
        <v>27</v>
      </c>
    </row>
    <row r="15" spans="1:24" ht="12.75">
      <c r="A15" s="565"/>
      <c r="B15" s="71" t="s">
        <v>46</v>
      </c>
      <c r="C15" s="216">
        <v>276</v>
      </c>
      <c r="D15" s="216">
        <v>2</v>
      </c>
      <c r="E15" s="216">
        <v>3</v>
      </c>
      <c r="F15" s="216">
        <v>23</v>
      </c>
      <c r="G15" s="216">
        <v>26</v>
      </c>
      <c r="H15" s="216">
        <v>9</v>
      </c>
      <c r="I15" s="216">
        <v>16</v>
      </c>
      <c r="J15" s="216">
        <v>19</v>
      </c>
      <c r="K15" s="216">
        <v>30</v>
      </c>
      <c r="L15" s="216" t="s">
        <v>321</v>
      </c>
      <c r="M15" s="216">
        <v>45</v>
      </c>
      <c r="N15" s="216">
        <v>3</v>
      </c>
      <c r="O15" s="216">
        <v>25</v>
      </c>
      <c r="P15" s="216">
        <v>16</v>
      </c>
      <c r="Q15" s="216">
        <v>9</v>
      </c>
      <c r="R15" s="216" t="s">
        <v>338</v>
      </c>
      <c r="S15" s="216">
        <v>3</v>
      </c>
      <c r="T15" s="216">
        <v>1</v>
      </c>
      <c r="U15" s="216">
        <v>9</v>
      </c>
      <c r="V15" s="216">
        <v>5</v>
      </c>
      <c r="W15" s="216">
        <v>6</v>
      </c>
      <c r="X15" s="216">
        <v>26</v>
      </c>
    </row>
    <row r="16" spans="1:24" ht="12.75">
      <c r="A16" s="563" t="s">
        <v>77</v>
      </c>
      <c r="B16" s="75" t="s">
        <v>2</v>
      </c>
      <c r="C16" s="213">
        <v>132</v>
      </c>
      <c r="D16" s="213">
        <v>2</v>
      </c>
      <c r="E16" s="213">
        <v>2</v>
      </c>
      <c r="F16" s="213">
        <v>10</v>
      </c>
      <c r="G16" s="213">
        <v>12</v>
      </c>
      <c r="H16" s="213">
        <v>12</v>
      </c>
      <c r="I16" s="213">
        <v>9</v>
      </c>
      <c r="J16" s="213">
        <v>10</v>
      </c>
      <c r="K16" s="213">
        <v>12</v>
      </c>
      <c r="L16" s="213" t="s">
        <v>321</v>
      </c>
      <c r="M16" s="213">
        <v>24</v>
      </c>
      <c r="N16" s="213" t="s">
        <v>321</v>
      </c>
      <c r="O16" s="213">
        <v>8</v>
      </c>
      <c r="P16" s="213">
        <v>3</v>
      </c>
      <c r="Q16" s="213">
        <v>2</v>
      </c>
      <c r="R16" s="213">
        <v>4</v>
      </c>
      <c r="S16" s="213" t="s">
        <v>338</v>
      </c>
      <c r="T16" s="213">
        <v>1</v>
      </c>
      <c r="U16" s="213">
        <v>6</v>
      </c>
      <c r="V16" s="213">
        <v>6</v>
      </c>
      <c r="W16" s="213">
        <v>3</v>
      </c>
      <c r="X16" s="213">
        <v>6</v>
      </c>
    </row>
    <row r="17" spans="1:24" ht="12.75">
      <c r="A17" s="564"/>
      <c r="B17" s="69" t="s">
        <v>45</v>
      </c>
      <c r="C17" s="215">
        <v>69</v>
      </c>
      <c r="D17" s="215">
        <v>2</v>
      </c>
      <c r="E17" s="215">
        <v>2</v>
      </c>
      <c r="F17" s="215">
        <v>3</v>
      </c>
      <c r="G17" s="215">
        <v>4</v>
      </c>
      <c r="H17" s="215">
        <v>9</v>
      </c>
      <c r="I17" s="215">
        <v>4</v>
      </c>
      <c r="J17" s="215">
        <v>5</v>
      </c>
      <c r="K17" s="215">
        <v>6</v>
      </c>
      <c r="L17" s="215" t="s">
        <v>321</v>
      </c>
      <c r="M17" s="215">
        <v>17</v>
      </c>
      <c r="N17" s="215" t="s">
        <v>321</v>
      </c>
      <c r="O17" s="215" t="s">
        <v>9</v>
      </c>
      <c r="P17" s="215" t="s">
        <v>334</v>
      </c>
      <c r="Q17" s="215" t="s">
        <v>334</v>
      </c>
      <c r="R17" s="215">
        <v>4</v>
      </c>
      <c r="S17" s="215" t="s">
        <v>338</v>
      </c>
      <c r="T17" s="215">
        <v>1</v>
      </c>
      <c r="U17" s="215">
        <v>2</v>
      </c>
      <c r="V17" s="215">
        <v>5</v>
      </c>
      <c r="W17" s="215">
        <v>1</v>
      </c>
      <c r="X17" s="215">
        <v>4</v>
      </c>
    </row>
    <row r="18" spans="1:24" ht="12.75">
      <c r="A18" s="565"/>
      <c r="B18" s="71" t="s">
        <v>46</v>
      </c>
      <c r="C18" s="216">
        <v>63</v>
      </c>
      <c r="D18" s="216" t="s">
        <v>338</v>
      </c>
      <c r="E18" s="216" t="s">
        <v>9</v>
      </c>
      <c r="F18" s="216">
        <v>7</v>
      </c>
      <c r="G18" s="216">
        <v>8</v>
      </c>
      <c r="H18" s="216">
        <v>3</v>
      </c>
      <c r="I18" s="216">
        <v>5</v>
      </c>
      <c r="J18" s="216">
        <v>5</v>
      </c>
      <c r="K18" s="216">
        <v>6</v>
      </c>
      <c r="L18" s="216" t="s">
        <v>321</v>
      </c>
      <c r="M18" s="216">
        <v>7</v>
      </c>
      <c r="N18" s="216" t="s">
        <v>321</v>
      </c>
      <c r="O18" s="216">
        <v>8</v>
      </c>
      <c r="P18" s="216">
        <v>3</v>
      </c>
      <c r="Q18" s="216">
        <v>2</v>
      </c>
      <c r="R18" s="216" t="s">
        <v>338</v>
      </c>
      <c r="S18" s="216" t="s">
        <v>338</v>
      </c>
      <c r="T18" s="216" t="s">
        <v>338</v>
      </c>
      <c r="U18" s="216">
        <v>4</v>
      </c>
      <c r="V18" s="216">
        <v>1</v>
      </c>
      <c r="W18" s="216">
        <v>2</v>
      </c>
      <c r="X18" s="216">
        <v>2</v>
      </c>
    </row>
    <row r="19" spans="1:24" ht="12.75">
      <c r="A19" s="563" t="s">
        <v>78</v>
      </c>
      <c r="B19" s="75" t="s">
        <v>2</v>
      </c>
      <c r="C19" s="213">
        <v>29</v>
      </c>
      <c r="D19" s="213" t="s">
        <v>338</v>
      </c>
      <c r="E19" s="213">
        <v>1</v>
      </c>
      <c r="F19" s="213">
        <v>2</v>
      </c>
      <c r="G19" s="213">
        <v>4</v>
      </c>
      <c r="H19" s="213">
        <v>2</v>
      </c>
      <c r="I19" s="213">
        <v>1</v>
      </c>
      <c r="J19" s="213">
        <v>1</v>
      </c>
      <c r="K19" s="213">
        <v>8</v>
      </c>
      <c r="L19" s="213" t="s">
        <v>321</v>
      </c>
      <c r="M19" s="213">
        <v>6</v>
      </c>
      <c r="N19" s="213" t="s">
        <v>321</v>
      </c>
      <c r="O19" s="213" t="s">
        <v>9</v>
      </c>
      <c r="P19" s="213" t="s">
        <v>9</v>
      </c>
      <c r="Q19" s="213" t="s">
        <v>338</v>
      </c>
      <c r="R19" s="213" t="s">
        <v>338</v>
      </c>
      <c r="S19" s="213" t="s">
        <v>338</v>
      </c>
      <c r="T19" s="213" t="s">
        <v>338</v>
      </c>
      <c r="U19" s="213" t="s">
        <v>338</v>
      </c>
      <c r="V19" s="213">
        <v>3</v>
      </c>
      <c r="W19" s="213" t="s">
        <v>338</v>
      </c>
      <c r="X19" s="213">
        <v>1</v>
      </c>
    </row>
    <row r="20" spans="1:24" ht="12.75">
      <c r="A20" s="564"/>
      <c r="B20" s="69" t="s">
        <v>45</v>
      </c>
      <c r="C20" s="215">
        <v>17</v>
      </c>
      <c r="D20" s="215" t="s">
        <v>338</v>
      </c>
      <c r="E20" s="215">
        <v>1</v>
      </c>
      <c r="F20" s="215">
        <v>1</v>
      </c>
      <c r="G20" s="215">
        <v>3</v>
      </c>
      <c r="H20" s="215">
        <v>2</v>
      </c>
      <c r="I20" s="215" t="s">
        <v>9</v>
      </c>
      <c r="J20" s="215" t="s">
        <v>9</v>
      </c>
      <c r="K20" s="215">
        <v>3</v>
      </c>
      <c r="L20" s="215" t="s">
        <v>321</v>
      </c>
      <c r="M20" s="215">
        <v>5</v>
      </c>
      <c r="N20" s="215" t="s">
        <v>321</v>
      </c>
      <c r="O20" s="215" t="s">
        <v>9</v>
      </c>
      <c r="P20" s="215" t="s">
        <v>334</v>
      </c>
      <c r="Q20" s="215" t="s">
        <v>334</v>
      </c>
      <c r="R20" s="215" t="s">
        <v>338</v>
      </c>
      <c r="S20" s="215" t="s">
        <v>338</v>
      </c>
      <c r="T20" s="215" t="s">
        <v>338</v>
      </c>
      <c r="U20" s="215" t="s">
        <v>338</v>
      </c>
      <c r="V20" s="215">
        <v>2</v>
      </c>
      <c r="W20" s="215" t="s">
        <v>338</v>
      </c>
      <c r="X20" s="215" t="s">
        <v>338</v>
      </c>
    </row>
    <row r="21" spans="1:24" ht="12.75">
      <c r="A21" s="565"/>
      <c r="B21" s="71" t="s">
        <v>46</v>
      </c>
      <c r="C21" s="216">
        <v>12</v>
      </c>
      <c r="D21" s="216" t="s">
        <v>338</v>
      </c>
      <c r="E21" s="216" t="s">
        <v>9</v>
      </c>
      <c r="F21" s="216">
        <v>1</v>
      </c>
      <c r="G21" s="216">
        <v>1</v>
      </c>
      <c r="H21" s="216" t="s">
        <v>9</v>
      </c>
      <c r="I21" s="216">
        <v>1</v>
      </c>
      <c r="J21" s="216">
        <v>1</v>
      </c>
      <c r="K21" s="216">
        <v>5</v>
      </c>
      <c r="L21" s="216" t="s">
        <v>321</v>
      </c>
      <c r="M21" s="216">
        <v>1</v>
      </c>
      <c r="N21" s="216" t="s">
        <v>321</v>
      </c>
      <c r="O21" s="216" t="s">
        <v>9</v>
      </c>
      <c r="P21" s="216" t="s">
        <v>9</v>
      </c>
      <c r="Q21" s="216" t="s">
        <v>338</v>
      </c>
      <c r="R21" s="216" t="s">
        <v>338</v>
      </c>
      <c r="S21" s="216" t="s">
        <v>338</v>
      </c>
      <c r="T21" s="216" t="s">
        <v>338</v>
      </c>
      <c r="U21" s="216" t="s">
        <v>338</v>
      </c>
      <c r="V21" s="216">
        <v>1</v>
      </c>
      <c r="W21" s="216" t="s">
        <v>338</v>
      </c>
      <c r="X21" s="216">
        <v>1</v>
      </c>
    </row>
    <row r="22" spans="1:24" ht="12.75">
      <c r="A22" s="563" t="s">
        <v>79</v>
      </c>
      <c r="B22" s="75" t="s">
        <v>2</v>
      </c>
      <c r="C22" s="213">
        <v>23</v>
      </c>
      <c r="D22" s="213" t="s">
        <v>338</v>
      </c>
      <c r="E22" s="213" t="s">
        <v>9</v>
      </c>
      <c r="F22" s="213">
        <v>4</v>
      </c>
      <c r="G22" s="213">
        <v>2</v>
      </c>
      <c r="H22" s="213">
        <v>1</v>
      </c>
      <c r="I22" s="213">
        <v>1</v>
      </c>
      <c r="J22" s="213">
        <v>2</v>
      </c>
      <c r="K22" s="213">
        <v>1</v>
      </c>
      <c r="L22" s="213" t="s">
        <v>321</v>
      </c>
      <c r="M22" s="213">
        <v>5</v>
      </c>
      <c r="N22" s="213" t="s">
        <v>321</v>
      </c>
      <c r="O22" s="213" t="s">
        <v>9</v>
      </c>
      <c r="P22" s="213" t="s">
        <v>9</v>
      </c>
      <c r="Q22" s="213">
        <v>2</v>
      </c>
      <c r="R22" s="213" t="s">
        <v>338</v>
      </c>
      <c r="S22" s="213" t="s">
        <v>338</v>
      </c>
      <c r="T22" s="213" t="s">
        <v>338</v>
      </c>
      <c r="U22" s="213">
        <v>1</v>
      </c>
      <c r="V22" s="213" t="s">
        <v>9</v>
      </c>
      <c r="W22" s="213">
        <v>1</v>
      </c>
      <c r="X22" s="213">
        <v>3</v>
      </c>
    </row>
    <row r="23" spans="1:24" ht="12.75">
      <c r="A23" s="564"/>
      <c r="B23" s="69" t="s">
        <v>45</v>
      </c>
      <c r="C23" s="215">
        <v>10</v>
      </c>
      <c r="D23" s="215" t="s">
        <v>338</v>
      </c>
      <c r="E23" s="215" t="s">
        <v>9</v>
      </c>
      <c r="F23" s="215">
        <v>4</v>
      </c>
      <c r="G23" s="215" t="s">
        <v>9</v>
      </c>
      <c r="H23" s="215">
        <v>1</v>
      </c>
      <c r="I23" s="215">
        <v>1</v>
      </c>
      <c r="J23" s="215" t="s">
        <v>9</v>
      </c>
      <c r="K23" s="215">
        <v>1</v>
      </c>
      <c r="L23" s="215" t="s">
        <v>321</v>
      </c>
      <c r="M23" s="215">
        <v>3</v>
      </c>
      <c r="N23" s="215" t="s">
        <v>321</v>
      </c>
      <c r="O23" s="215" t="s">
        <v>9</v>
      </c>
      <c r="P23" s="215" t="s">
        <v>334</v>
      </c>
      <c r="Q23" s="215"/>
      <c r="R23" s="215" t="s">
        <v>338</v>
      </c>
      <c r="S23" s="215" t="s">
        <v>338</v>
      </c>
      <c r="T23" s="215" t="s">
        <v>338</v>
      </c>
      <c r="U23" s="215" t="s">
        <v>338</v>
      </c>
      <c r="V23" s="215" t="s">
        <v>9</v>
      </c>
      <c r="W23" s="215" t="s">
        <v>338</v>
      </c>
      <c r="X23" s="215" t="s">
        <v>338</v>
      </c>
    </row>
    <row r="24" spans="1:24" ht="12.75">
      <c r="A24" s="565"/>
      <c r="B24" s="71" t="s">
        <v>46</v>
      </c>
      <c r="C24" s="216">
        <v>13</v>
      </c>
      <c r="D24" s="216" t="s">
        <v>338</v>
      </c>
      <c r="E24" s="216" t="s">
        <v>9</v>
      </c>
      <c r="F24" s="216" t="s">
        <v>9</v>
      </c>
      <c r="G24" s="216">
        <v>2</v>
      </c>
      <c r="H24" s="216" t="s">
        <v>9</v>
      </c>
      <c r="I24" s="216" t="s">
        <v>9</v>
      </c>
      <c r="J24" s="216">
        <v>2</v>
      </c>
      <c r="K24" s="216" t="s">
        <v>9</v>
      </c>
      <c r="L24" s="216" t="s">
        <v>321</v>
      </c>
      <c r="M24" s="216">
        <v>2</v>
      </c>
      <c r="N24" s="216" t="s">
        <v>321</v>
      </c>
      <c r="O24" s="216" t="s">
        <v>9</v>
      </c>
      <c r="P24" s="216" t="s">
        <v>9</v>
      </c>
      <c r="Q24" s="216">
        <v>2</v>
      </c>
      <c r="R24" s="216" t="s">
        <v>338</v>
      </c>
      <c r="S24" s="216" t="s">
        <v>338</v>
      </c>
      <c r="T24" s="216" t="s">
        <v>338</v>
      </c>
      <c r="U24" s="216">
        <v>1</v>
      </c>
      <c r="V24" s="216" t="s">
        <v>9</v>
      </c>
      <c r="W24" s="216">
        <v>1</v>
      </c>
      <c r="X24" s="216">
        <v>3</v>
      </c>
    </row>
    <row r="25" spans="1:24" ht="12.75">
      <c r="A25" s="563" t="s">
        <v>80</v>
      </c>
      <c r="B25" s="75" t="s">
        <v>2</v>
      </c>
      <c r="C25" s="213">
        <v>20</v>
      </c>
      <c r="D25" s="213" t="s">
        <v>338</v>
      </c>
      <c r="E25" s="213" t="s">
        <v>9</v>
      </c>
      <c r="F25" s="213">
        <v>1</v>
      </c>
      <c r="G25" s="213">
        <v>1</v>
      </c>
      <c r="H25" s="213">
        <v>1</v>
      </c>
      <c r="I25" s="213">
        <v>1</v>
      </c>
      <c r="J25" s="213" t="s">
        <v>9</v>
      </c>
      <c r="K25" s="213">
        <v>4</v>
      </c>
      <c r="L25" s="213" t="s">
        <v>321</v>
      </c>
      <c r="M25" s="213">
        <v>4</v>
      </c>
      <c r="N25" s="213" t="s">
        <v>321</v>
      </c>
      <c r="O25" s="213">
        <v>1</v>
      </c>
      <c r="P25" s="213" t="s">
        <v>9</v>
      </c>
      <c r="Q25" s="213" t="s">
        <v>338</v>
      </c>
      <c r="R25" s="213" t="s">
        <v>338</v>
      </c>
      <c r="S25" s="213">
        <v>1</v>
      </c>
      <c r="T25" s="213" t="s">
        <v>338</v>
      </c>
      <c r="U25" s="213">
        <v>1</v>
      </c>
      <c r="V25" s="213" t="s">
        <v>9</v>
      </c>
      <c r="W25" s="213">
        <v>2</v>
      </c>
      <c r="X25" s="213">
        <v>3</v>
      </c>
    </row>
    <row r="26" spans="1:24" ht="12.75">
      <c r="A26" s="564"/>
      <c r="B26" s="69" t="s">
        <v>45</v>
      </c>
      <c r="C26" s="215">
        <v>12</v>
      </c>
      <c r="D26" s="215" t="s">
        <v>338</v>
      </c>
      <c r="E26" s="215" t="s">
        <v>9</v>
      </c>
      <c r="F26" s="215">
        <v>1</v>
      </c>
      <c r="G26" s="215">
        <v>1</v>
      </c>
      <c r="H26" s="215">
        <v>1</v>
      </c>
      <c r="I26" s="215">
        <v>1</v>
      </c>
      <c r="J26" s="215" t="s">
        <v>9</v>
      </c>
      <c r="K26" s="215">
        <v>1</v>
      </c>
      <c r="L26" s="215" t="s">
        <v>321</v>
      </c>
      <c r="M26" s="215">
        <v>4</v>
      </c>
      <c r="N26" s="215" t="s">
        <v>321</v>
      </c>
      <c r="O26" s="215" t="s">
        <v>9</v>
      </c>
      <c r="P26" s="215" t="s">
        <v>334</v>
      </c>
      <c r="Q26" s="215" t="s">
        <v>334</v>
      </c>
      <c r="R26" s="215" t="s">
        <v>338</v>
      </c>
      <c r="S26" s="215" t="s">
        <v>338</v>
      </c>
      <c r="T26" s="215" t="s">
        <v>338</v>
      </c>
      <c r="U26" s="215" t="s">
        <v>338</v>
      </c>
      <c r="V26" s="215" t="s">
        <v>9</v>
      </c>
      <c r="W26" s="215">
        <v>1</v>
      </c>
      <c r="X26" s="215">
        <v>2</v>
      </c>
    </row>
    <row r="27" spans="1:24" ht="12.75">
      <c r="A27" s="565"/>
      <c r="B27" s="71" t="s">
        <v>46</v>
      </c>
      <c r="C27" s="216">
        <v>8</v>
      </c>
      <c r="D27" s="216" t="s">
        <v>338</v>
      </c>
      <c r="E27" s="216" t="s">
        <v>9</v>
      </c>
      <c r="F27" s="216" t="s">
        <v>9</v>
      </c>
      <c r="G27" s="216" t="s">
        <v>9</v>
      </c>
      <c r="H27" s="216" t="s">
        <v>9</v>
      </c>
      <c r="I27" s="216" t="s">
        <v>9</v>
      </c>
      <c r="J27" s="216" t="s">
        <v>9</v>
      </c>
      <c r="K27" s="216">
        <v>3</v>
      </c>
      <c r="L27" s="216" t="s">
        <v>321</v>
      </c>
      <c r="M27" s="216" t="s">
        <v>9</v>
      </c>
      <c r="N27" s="216" t="s">
        <v>321</v>
      </c>
      <c r="O27" s="216">
        <v>1</v>
      </c>
      <c r="P27" s="216" t="s">
        <v>9</v>
      </c>
      <c r="Q27" s="216" t="s">
        <v>338</v>
      </c>
      <c r="R27" s="216" t="s">
        <v>338</v>
      </c>
      <c r="S27" s="216">
        <v>1</v>
      </c>
      <c r="T27" s="216" t="s">
        <v>338</v>
      </c>
      <c r="U27" s="216">
        <v>1</v>
      </c>
      <c r="V27" s="216" t="s">
        <v>9</v>
      </c>
      <c r="W27" s="216">
        <v>1</v>
      </c>
      <c r="X27" s="216">
        <v>1</v>
      </c>
    </row>
    <row r="28" spans="1:24" ht="12.75">
      <c r="A28" s="563" t="s">
        <v>81</v>
      </c>
      <c r="B28" s="75" t="s">
        <v>2</v>
      </c>
      <c r="C28" s="213">
        <v>34</v>
      </c>
      <c r="D28" s="213">
        <v>1</v>
      </c>
      <c r="E28" s="213">
        <v>3</v>
      </c>
      <c r="F28" s="213">
        <v>5</v>
      </c>
      <c r="G28" s="213">
        <v>4</v>
      </c>
      <c r="H28" s="213" t="s">
        <v>9</v>
      </c>
      <c r="I28" s="213">
        <v>1</v>
      </c>
      <c r="J28" s="213">
        <v>1</v>
      </c>
      <c r="K28" s="213">
        <v>1</v>
      </c>
      <c r="L28" s="213" t="s">
        <v>321</v>
      </c>
      <c r="M28" s="213">
        <v>4</v>
      </c>
      <c r="N28" s="213" t="s">
        <v>321</v>
      </c>
      <c r="O28" s="213">
        <v>1</v>
      </c>
      <c r="P28" s="213">
        <v>1</v>
      </c>
      <c r="Q28" s="213">
        <v>1</v>
      </c>
      <c r="R28" s="213">
        <v>3</v>
      </c>
      <c r="S28" s="213" t="s">
        <v>338</v>
      </c>
      <c r="T28" s="213">
        <v>2</v>
      </c>
      <c r="U28" s="213" t="s">
        <v>338</v>
      </c>
      <c r="V28" s="213">
        <v>3</v>
      </c>
      <c r="W28" s="213" t="s">
        <v>338</v>
      </c>
      <c r="X28" s="213">
        <v>3</v>
      </c>
    </row>
    <row r="29" spans="1:24" ht="12.75">
      <c r="A29" s="564"/>
      <c r="B29" s="69" t="s">
        <v>45</v>
      </c>
      <c r="C29" s="215">
        <v>23</v>
      </c>
      <c r="D29" s="215">
        <v>1</v>
      </c>
      <c r="E29" s="215">
        <v>3</v>
      </c>
      <c r="F29" s="215">
        <v>2</v>
      </c>
      <c r="G29" s="215">
        <v>2</v>
      </c>
      <c r="H29" s="215" t="s">
        <v>9</v>
      </c>
      <c r="I29" s="215" t="s">
        <v>9</v>
      </c>
      <c r="J29" s="215">
        <v>1</v>
      </c>
      <c r="K29" s="215">
        <v>1</v>
      </c>
      <c r="L29" s="215" t="s">
        <v>321</v>
      </c>
      <c r="M29" s="215">
        <v>4</v>
      </c>
      <c r="N29" s="215" t="s">
        <v>321</v>
      </c>
      <c r="O29" s="215" t="s">
        <v>9</v>
      </c>
      <c r="P29" s="215" t="s">
        <v>334</v>
      </c>
      <c r="Q29" s="215" t="s">
        <v>334</v>
      </c>
      <c r="R29" s="215">
        <v>3</v>
      </c>
      <c r="S29" s="215" t="s">
        <v>338</v>
      </c>
      <c r="T29" s="215">
        <v>1</v>
      </c>
      <c r="U29" s="215" t="s">
        <v>338</v>
      </c>
      <c r="V29" s="215">
        <v>2</v>
      </c>
      <c r="W29" s="215" t="s">
        <v>338</v>
      </c>
      <c r="X29" s="215">
        <v>3</v>
      </c>
    </row>
    <row r="30" spans="1:24" ht="12.75">
      <c r="A30" s="565"/>
      <c r="B30" s="71" t="s">
        <v>46</v>
      </c>
      <c r="C30" s="216">
        <v>11</v>
      </c>
      <c r="D30" s="216" t="s">
        <v>338</v>
      </c>
      <c r="E30" s="216" t="s">
        <v>9</v>
      </c>
      <c r="F30" s="216">
        <v>3</v>
      </c>
      <c r="G30" s="216">
        <v>2</v>
      </c>
      <c r="H30" s="216" t="s">
        <v>9</v>
      </c>
      <c r="I30" s="216">
        <v>1</v>
      </c>
      <c r="J30" s="216" t="s">
        <v>9</v>
      </c>
      <c r="K30" s="216" t="s">
        <v>9</v>
      </c>
      <c r="L30" s="216" t="s">
        <v>321</v>
      </c>
      <c r="M30" s="216" t="s">
        <v>9</v>
      </c>
      <c r="N30" s="216" t="s">
        <v>321</v>
      </c>
      <c r="O30" s="216">
        <v>1</v>
      </c>
      <c r="P30" s="216">
        <v>1</v>
      </c>
      <c r="Q30" s="216">
        <v>1</v>
      </c>
      <c r="R30" s="216" t="s">
        <v>338</v>
      </c>
      <c r="S30" s="216" t="s">
        <v>338</v>
      </c>
      <c r="T30" s="216">
        <v>1</v>
      </c>
      <c r="U30" s="216" t="s">
        <v>338</v>
      </c>
      <c r="V30" s="216">
        <v>1</v>
      </c>
      <c r="W30" s="216" t="s">
        <v>338</v>
      </c>
      <c r="X30" s="216" t="s">
        <v>338</v>
      </c>
    </row>
    <row r="31" spans="1:24" ht="12.75">
      <c r="A31" s="563" t="s">
        <v>82</v>
      </c>
      <c r="B31" s="75" t="s">
        <v>2</v>
      </c>
      <c r="C31" s="213">
        <v>30</v>
      </c>
      <c r="D31" s="213" t="s">
        <v>338</v>
      </c>
      <c r="E31" s="213">
        <v>2</v>
      </c>
      <c r="F31" s="213">
        <v>4</v>
      </c>
      <c r="G31" s="213">
        <v>1</v>
      </c>
      <c r="H31" s="213">
        <v>1</v>
      </c>
      <c r="I31" s="213">
        <v>1</v>
      </c>
      <c r="J31" s="213" t="s">
        <v>9</v>
      </c>
      <c r="K31" s="213">
        <v>2</v>
      </c>
      <c r="L31" s="213" t="s">
        <v>321</v>
      </c>
      <c r="M31" s="213">
        <v>9</v>
      </c>
      <c r="N31" s="213" t="s">
        <v>321</v>
      </c>
      <c r="O31" s="213" t="s">
        <v>9</v>
      </c>
      <c r="P31" s="213" t="s">
        <v>9</v>
      </c>
      <c r="Q31" s="213" t="s">
        <v>338</v>
      </c>
      <c r="R31" s="213">
        <v>3</v>
      </c>
      <c r="S31" s="213" t="s">
        <v>338</v>
      </c>
      <c r="T31" s="213" t="s">
        <v>338</v>
      </c>
      <c r="U31" s="213">
        <v>2</v>
      </c>
      <c r="V31" s="213" t="s">
        <v>9</v>
      </c>
      <c r="W31" s="213" t="s">
        <v>338</v>
      </c>
      <c r="X31" s="213">
        <v>5</v>
      </c>
    </row>
    <row r="32" spans="1:24" ht="12.75">
      <c r="A32" s="564"/>
      <c r="B32" s="69" t="s">
        <v>45</v>
      </c>
      <c r="C32" s="215">
        <v>24</v>
      </c>
      <c r="D32" s="215" t="s">
        <v>338</v>
      </c>
      <c r="E32" s="215">
        <v>2</v>
      </c>
      <c r="F32" s="215">
        <v>2</v>
      </c>
      <c r="G32" s="215">
        <v>1</v>
      </c>
      <c r="H32" s="215">
        <v>1</v>
      </c>
      <c r="I32" s="215">
        <v>1</v>
      </c>
      <c r="J32" s="215" t="s">
        <v>9</v>
      </c>
      <c r="K32" s="215">
        <v>1</v>
      </c>
      <c r="L32" s="215" t="s">
        <v>321</v>
      </c>
      <c r="M32" s="215">
        <v>7</v>
      </c>
      <c r="N32" s="215" t="s">
        <v>321</v>
      </c>
      <c r="O32" s="215" t="s">
        <v>9</v>
      </c>
      <c r="P32" s="215" t="s">
        <v>334</v>
      </c>
      <c r="Q32" s="215" t="s">
        <v>334</v>
      </c>
      <c r="R32" s="215">
        <v>3</v>
      </c>
      <c r="S32" s="215" t="s">
        <v>338</v>
      </c>
      <c r="T32" s="215" t="s">
        <v>338</v>
      </c>
      <c r="U32" s="215">
        <v>2</v>
      </c>
      <c r="V32" s="215" t="s">
        <v>9</v>
      </c>
      <c r="W32" s="215" t="s">
        <v>338</v>
      </c>
      <c r="X32" s="215">
        <v>4</v>
      </c>
    </row>
    <row r="33" spans="1:24" ht="12.75">
      <c r="A33" s="565"/>
      <c r="B33" s="71" t="s">
        <v>46</v>
      </c>
      <c r="C33" s="216">
        <v>6</v>
      </c>
      <c r="D33" s="216" t="s">
        <v>338</v>
      </c>
      <c r="E33" s="216" t="s">
        <v>9</v>
      </c>
      <c r="F33" s="216">
        <v>2</v>
      </c>
      <c r="G33" s="216" t="s">
        <v>9</v>
      </c>
      <c r="H33" s="216" t="s">
        <v>9</v>
      </c>
      <c r="I33" s="216" t="s">
        <v>9</v>
      </c>
      <c r="J33" s="216" t="s">
        <v>9</v>
      </c>
      <c r="K33" s="216">
        <v>1</v>
      </c>
      <c r="L33" s="216" t="s">
        <v>321</v>
      </c>
      <c r="M33" s="216">
        <v>2</v>
      </c>
      <c r="N33" s="216" t="s">
        <v>321</v>
      </c>
      <c r="O33" s="216" t="s">
        <v>9</v>
      </c>
      <c r="P33" s="216" t="s">
        <v>9</v>
      </c>
      <c r="Q33" s="216" t="s">
        <v>338</v>
      </c>
      <c r="R33" s="216" t="s">
        <v>338</v>
      </c>
      <c r="S33" s="216" t="s">
        <v>338</v>
      </c>
      <c r="T33" s="216" t="s">
        <v>338</v>
      </c>
      <c r="U33" s="216" t="s">
        <v>338</v>
      </c>
      <c r="V33" s="216" t="s">
        <v>9</v>
      </c>
      <c r="W33" s="216" t="s">
        <v>338</v>
      </c>
      <c r="X33" s="216">
        <v>1</v>
      </c>
    </row>
    <row r="34" spans="1:24" ht="12.75">
      <c r="A34" s="563" t="s">
        <v>83</v>
      </c>
      <c r="B34" s="75" t="s">
        <v>2</v>
      </c>
      <c r="C34" s="213">
        <v>52</v>
      </c>
      <c r="D34" s="213">
        <v>1</v>
      </c>
      <c r="E34" s="213">
        <v>4</v>
      </c>
      <c r="F34" s="213">
        <v>6</v>
      </c>
      <c r="G34" s="213">
        <v>4</v>
      </c>
      <c r="H34" s="213">
        <v>1</v>
      </c>
      <c r="I34" s="213">
        <v>4</v>
      </c>
      <c r="J34" s="213">
        <v>2</v>
      </c>
      <c r="K34" s="213">
        <v>4</v>
      </c>
      <c r="L34" s="213" t="s">
        <v>321</v>
      </c>
      <c r="M34" s="213">
        <v>12</v>
      </c>
      <c r="N34" s="213" t="s">
        <v>321</v>
      </c>
      <c r="O34" s="213">
        <v>1</v>
      </c>
      <c r="P34" s="213">
        <v>1</v>
      </c>
      <c r="Q34" s="213" t="s">
        <v>338</v>
      </c>
      <c r="R34" s="213">
        <v>3</v>
      </c>
      <c r="S34" s="213">
        <v>1</v>
      </c>
      <c r="T34" s="213" t="s">
        <v>338</v>
      </c>
      <c r="U34" s="213">
        <v>1</v>
      </c>
      <c r="V34" s="213">
        <v>3</v>
      </c>
      <c r="W34" s="213">
        <v>1</v>
      </c>
      <c r="X34" s="213">
        <v>3</v>
      </c>
    </row>
    <row r="35" spans="1:24" ht="12.75">
      <c r="A35" s="564"/>
      <c r="B35" s="69" t="s">
        <v>45</v>
      </c>
      <c r="C35" s="215">
        <v>33</v>
      </c>
      <c r="D35" s="215">
        <v>1</v>
      </c>
      <c r="E35" s="215">
        <v>2</v>
      </c>
      <c r="F35" s="215">
        <v>5</v>
      </c>
      <c r="G35" s="215">
        <v>3</v>
      </c>
      <c r="H35" s="215" t="s">
        <v>9</v>
      </c>
      <c r="I35" s="215">
        <v>2</v>
      </c>
      <c r="J35" s="215">
        <v>2</v>
      </c>
      <c r="K35" s="215">
        <v>1</v>
      </c>
      <c r="L35" s="215" t="s">
        <v>321</v>
      </c>
      <c r="M35" s="215">
        <v>9</v>
      </c>
      <c r="N35" s="215" t="s">
        <v>321</v>
      </c>
      <c r="O35" s="215" t="s">
        <v>9</v>
      </c>
      <c r="P35" s="215" t="s">
        <v>334</v>
      </c>
      <c r="Q35" s="215" t="s">
        <v>334</v>
      </c>
      <c r="R35" s="215">
        <v>3</v>
      </c>
      <c r="S35" s="215">
        <v>1</v>
      </c>
      <c r="T35" s="215" t="s">
        <v>338</v>
      </c>
      <c r="U35" s="215" t="s">
        <v>338</v>
      </c>
      <c r="V35" s="215">
        <v>2</v>
      </c>
      <c r="W35" s="215" t="s">
        <v>338</v>
      </c>
      <c r="X35" s="215">
        <v>2</v>
      </c>
    </row>
    <row r="36" spans="1:24" ht="12.75">
      <c r="A36" s="565"/>
      <c r="B36" s="71" t="s">
        <v>46</v>
      </c>
      <c r="C36" s="216">
        <v>19</v>
      </c>
      <c r="D36" s="216" t="s">
        <v>338</v>
      </c>
      <c r="E36" s="216">
        <v>2</v>
      </c>
      <c r="F36" s="216">
        <v>1</v>
      </c>
      <c r="G36" s="216">
        <v>1</v>
      </c>
      <c r="H36" s="216">
        <v>1</v>
      </c>
      <c r="I36" s="216">
        <v>2</v>
      </c>
      <c r="J36" s="216" t="s">
        <v>9</v>
      </c>
      <c r="K36" s="216">
        <v>3</v>
      </c>
      <c r="L36" s="216" t="s">
        <v>321</v>
      </c>
      <c r="M36" s="216">
        <v>3</v>
      </c>
      <c r="N36" s="216" t="s">
        <v>321</v>
      </c>
      <c r="O36" s="216">
        <v>1</v>
      </c>
      <c r="P36" s="216">
        <v>1</v>
      </c>
      <c r="Q36" s="216" t="s">
        <v>338</v>
      </c>
      <c r="R36" s="216" t="s">
        <v>338</v>
      </c>
      <c r="S36" s="216" t="s">
        <v>338</v>
      </c>
      <c r="T36" s="216" t="s">
        <v>338</v>
      </c>
      <c r="U36" s="216">
        <v>1</v>
      </c>
      <c r="V36" s="216">
        <v>1</v>
      </c>
      <c r="W36" s="216">
        <v>1</v>
      </c>
      <c r="X36" s="216">
        <v>1</v>
      </c>
    </row>
    <row r="37" spans="1:24" ht="12.75">
      <c r="A37" s="563" t="s">
        <v>84</v>
      </c>
      <c r="B37" s="75" t="s">
        <v>2</v>
      </c>
      <c r="C37" s="213">
        <v>12</v>
      </c>
      <c r="D37" s="213" t="s">
        <v>338</v>
      </c>
      <c r="E37" s="213" t="s">
        <v>9</v>
      </c>
      <c r="F37" s="213">
        <v>1</v>
      </c>
      <c r="G37" s="213">
        <v>1</v>
      </c>
      <c r="H37" s="213">
        <v>1</v>
      </c>
      <c r="I37" s="213">
        <v>1</v>
      </c>
      <c r="J37" s="213">
        <v>1</v>
      </c>
      <c r="K37" s="213">
        <v>3</v>
      </c>
      <c r="L37" s="213" t="s">
        <v>321</v>
      </c>
      <c r="M37" s="213">
        <v>1</v>
      </c>
      <c r="N37" s="213" t="s">
        <v>321</v>
      </c>
      <c r="O37" s="213">
        <v>2</v>
      </c>
      <c r="P37" s="213" t="s">
        <v>9</v>
      </c>
      <c r="Q37" s="213" t="s">
        <v>338</v>
      </c>
      <c r="R37" s="213">
        <v>1</v>
      </c>
      <c r="S37" s="213" t="s">
        <v>338</v>
      </c>
      <c r="T37" s="213" t="s">
        <v>338</v>
      </c>
      <c r="U37" s="213" t="s">
        <v>338</v>
      </c>
      <c r="V37" s="213" t="s">
        <v>9</v>
      </c>
      <c r="W37" s="213" t="s">
        <v>338</v>
      </c>
      <c r="X37" s="213" t="s">
        <v>338</v>
      </c>
    </row>
    <row r="38" spans="1:24" ht="12.75">
      <c r="A38" s="564"/>
      <c r="B38" s="69" t="s">
        <v>45</v>
      </c>
      <c r="C38" s="215">
        <v>6</v>
      </c>
      <c r="D38" s="215" t="s">
        <v>338</v>
      </c>
      <c r="E38" s="215" t="s">
        <v>9</v>
      </c>
      <c r="F38" s="215">
        <v>1</v>
      </c>
      <c r="G38" s="215" t="s">
        <v>9</v>
      </c>
      <c r="H38" s="215">
        <v>1</v>
      </c>
      <c r="I38" s="215">
        <v>1</v>
      </c>
      <c r="J38" s="215">
        <v>1</v>
      </c>
      <c r="K38" s="215">
        <v>1</v>
      </c>
      <c r="L38" s="215" t="s">
        <v>321</v>
      </c>
      <c r="M38" s="215" t="s">
        <v>9</v>
      </c>
      <c r="N38" s="215" t="s">
        <v>321</v>
      </c>
      <c r="O38" s="215" t="s">
        <v>9</v>
      </c>
      <c r="P38" s="441" t="s">
        <v>334</v>
      </c>
      <c r="Q38" s="215" t="s">
        <v>334</v>
      </c>
      <c r="R38" s="215">
        <v>1</v>
      </c>
      <c r="S38" s="215" t="s">
        <v>338</v>
      </c>
      <c r="T38" s="215" t="s">
        <v>338</v>
      </c>
      <c r="U38" s="215" t="s">
        <v>338</v>
      </c>
      <c r="V38" s="215" t="s">
        <v>9</v>
      </c>
      <c r="W38" s="215" t="s">
        <v>338</v>
      </c>
      <c r="X38" s="215" t="s">
        <v>338</v>
      </c>
    </row>
    <row r="39" spans="1:24" ht="12.75">
      <c r="A39" s="565"/>
      <c r="B39" s="71" t="s">
        <v>46</v>
      </c>
      <c r="C39" s="216">
        <v>6</v>
      </c>
      <c r="D39" s="216" t="s">
        <v>338</v>
      </c>
      <c r="E39" s="216" t="s">
        <v>9</v>
      </c>
      <c r="F39" s="216" t="s">
        <v>9</v>
      </c>
      <c r="G39" s="216">
        <v>1</v>
      </c>
      <c r="H39" s="216" t="s">
        <v>9</v>
      </c>
      <c r="I39" s="216" t="s">
        <v>9</v>
      </c>
      <c r="J39" s="216" t="s">
        <v>9</v>
      </c>
      <c r="K39" s="216">
        <v>2</v>
      </c>
      <c r="L39" s="216" t="s">
        <v>321</v>
      </c>
      <c r="M39" s="216">
        <v>1</v>
      </c>
      <c r="N39" s="216" t="s">
        <v>321</v>
      </c>
      <c r="O39" s="216">
        <v>2</v>
      </c>
      <c r="P39" s="216" t="s">
        <v>9</v>
      </c>
      <c r="Q39" s="216" t="s">
        <v>338</v>
      </c>
      <c r="R39" s="216" t="s">
        <v>338</v>
      </c>
      <c r="S39" s="216" t="s">
        <v>338</v>
      </c>
      <c r="T39" s="216" t="s">
        <v>338</v>
      </c>
      <c r="U39" s="216" t="s">
        <v>338</v>
      </c>
      <c r="V39" s="216" t="s">
        <v>9</v>
      </c>
      <c r="W39" s="216" t="s">
        <v>338</v>
      </c>
      <c r="X39" s="216" t="s">
        <v>338</v>
      </c>
    </row>
    <row r="40" spans="1:24" ht="12.75">
      <c r="A40" s="563" t="s">
        <v>85</v>
      </c>
      <c r="B40" s="75" t="s">
        <v>2</v>
      </c>
      <c r="C40" s="213">
        <v>6</v>
      </c>
      <c r="D40" s="213" t="s">
        <v>338</v>
      </c>
      <c r="E40" s="213" t="s">
        <v>9</v>
      </c>
      <c r="F40" s="213" t="s">
        <v>9</v>
      </c>
      <c r="G40" s="213">
        <v>1</v>
      </c>
      <c r="H40" s="213">
        <v>1</v>
      </c>
      <c r="I40" s="213" t="s">
        <v>9</v>
      </c>
      <c r="J40" s="213" t="s">
        <v>9</v>
      </c>
      <c r="K40" s="213">
        <v>1</v>
      </c>
      <c r="L40" s="213" t="s">
        <v>321</v>
      </c>
      <c r="M40" s="213">
        <v>1</v>
      </c>
      <c r="N40" s="213" t="s">
        <v>321</v>
      </c>
      <c r="O40" s="213" t="s">
        <v>9</v>
      </c>
      <c r="P40" s="213" t="s">
        <v>9</v>
      </c>
      <c r="Q40" s="213" t="s">
        <v>338</v>
      </c>
      <c r="R40" s="213" t="s">
        <v>338</v>
      </c>
      <c r="S40" s="213">
        <v>1</v>
      </c>
      <c r="T40" s="213" t="s">
        <v>338</v>
      </c>
      <c r="U40" s="213" t="s">
        <v>338</v>
      </c>
      <c r="V40" s="213" t="s">
        <v>9</v>
      </c>
      <c r="W40" s="213" t="s">
        <v>338</v>
      </c>
      <c r="X40" s="213">
        <v>1</v>
      </c>
    </row>
    <row r="41" spans="1:24" ht="12.75">
      <c r="A41" s="564"/>
      <c r="B41" s="69" t="s">
        <v>45</v>
      </c>
      <c r="C41" s="215">
        <v>4</v>
      </c>
      <c r="D41" s="215" t="s">
        <v>338</v>
      </c>
      <c r="E41" s="215" t="s">
        <v>9</v>
      </c>
      <c r="F41" s="215" t="s">
        <v>9</v>
      </c>
      <c r="G41" s="215" t="s">
        <v>9</v>
      </c>
      <c r="H41" s="215">
        <v>1</v>
      </c>
      <c r="I41" s="215" t="s">
        <v>9</v>
      </c>
      <c r="J41" s="215" t="s">
        <v>9</v>
      </c>
      <c r="K41" s="215" t="s">
        <v>9</v>
      </c>
      <c r="L41" s="215" t="s">
        <v>321</v>
      </c>
      <c r="M41" s="215">
        <v>1</v>
      </c>
      <c r="N41" s="215" t="s">
        <v>321</v>
      </c>
      <c r="O41" s="215" t="s">
        <v>9</v>
      </c>
      <c r="P41" s="215" t="s">
        <v>334</v>
      </c>
      <c r="Q41" s="215" t="s">
        <v>334</v>
      </c>
      <c r="R41" s="215" t="s">
        <v>338</v>
      </c>
      <c r="S41" s="215">
        <v>1</v>
      </c>
      <c r="T41" s="215" t="s">
        <v>338</v>
      </c>
      <c r="U41" s="215" t="s">
        <v>338</v>
      </c>
      <c r="V41" s="215" t="s">
        <v>9</v>
      </c>
      <c r="W41" s="215" t="s">
        <v>338</v>
      </c>
      <c r="X41" s="215">
        <v>1</v>
      </c>
    </row>
    <row r="42" spans="1:24" ht="12.75">
      <c r="A42" s="565"/>
      <c r="B42" s="71" t="s">
        <v>46</v>
      </c>
      <c r="C42" s="216">
        <v>2</v>
      </c>
      <c r="D42" s="216" t="s">
        <v>338</v>
      </c>
      <c r="E42" s="216" t="s">
        <v>9</v>
      </c>
      <c r="F42" s="216" t="s">
        <v>9</v>
      </c>
      <c r="G42" s="216">
        <v>1</v>
      </c>
      <c r="H42" s="216" t="s">
        <v>9</v>
      </c>
      <c r="I42" s="216" t="s">
        <v>9</v>
      </c>
      <c r="J42" s="216" t="s">
        <v>9</v>
      </c>
      <c r="K42" s="216">
        <v>1</v>
      </c>
      <c r="L42" s="216" t="s">
        <v>321</v>
      </c>
      <c r="M42" s="216" t="s">
        <v>9</v>
      </c>
      <c r="N42" s="216" t="s">
        <v>321</v>
      </c>
      <c r="O42" s="216" t="s">
        <v>9</v>
      </c>
      <c r="P42" s="216" t="s">
        <v>9</v>
      </c>
      <c r="Q42" s="216" t="s">
        <v>338</v>
      </c>
      <c r="R42" s="216" t="s">
        <v>338</v>
      </c>
      <c r="S42" s="216" t="s">
        <v>338</v>
      </c>
      <c r="T42" s="216" t="s">
        <v>338</v>
      </c>
      <c r="U42" s="216" t="s">
        <v>338</v>
      </c>
      <c r="V42" s="216" t="s">
        <v>9</v>
      </c>
      <c r="W42" s="216" t="s">
        <v>338</v>
      </c>
      <c r="X42" s="216" t="s">
        <v>338</v>
      </c>
    </row>
    <row r="43" spans="1:24" ht="12.75">
      <c r="A43" s="563" t="s">
        <v>86</v>
      </c>
      <c r="B43" s="75" t="s">
        <v>2</v>
      </c>
      <c r="C43" s="213">
        <v>24</v>
      </c>
      <c r="D43" s="213" t="s">
        <v>338</v>
      </c>
      <c r="E43" s="213" t="s">
        <v>9</v>
      </c>
      <c r="F43" s="213">
        <v>2</v>
      </c>
      <c r="G43" s="213">
        <v>2</v>
      </c>
      <c r="H43" s="213">
        <v>2</v>
      </c>
      <c r="I43" s="213">
        <v>2</v>
      </c>
      <c r="J43" s="213">
        <v>2</v>
      </c>
      <c r="K43" s="213">
        <v>1</v>
      </c>
      <c r="L43" s="213" t="s">
        <v>321</v>
      </c>
      <c r="M43" s="213">
        <v>4</v>
      </c>
      <c r="N43" s="213" t="s">
        <v>321</v>
      </c>
      <c r="O43" s="213" t="s">
        <v>9</v>
      </c>
      <c r="P43" s="213" t="s">
        <v>9</v>
      </c>
      <c r="Q43" s="213" t="s">
        <v>338</v>
      </c>
      <c r="R43" s="213">
        <v>2</v>
      </c>
      <c r="S43" s="213" t="s">
        <v>338</v>
      </c>
      <c r="T43" s="213" t="s">
        <v>338</v>
      </c>
      <c r="U43" s="213" t="s">
        <v>338</v>
      </c>
      <c r="V43" s="213">
        <v>1</v>
      </c>
      <c r="W43" s="213" t="s">
        <v>338</v>
      </c>
      <c r="X43" s="213">
        <v>6</v>
      </c>
    </row>
    <row r="44" spans="1:24" ht="12.75">
      <c r="A44" s="564"/>
      <c r="B44" s="69" t="s">
        <v>45</v>
      </c>
      <c r="C44" s="215">
        <v>16</v>
      </c>
      <c r="D44" s="215" t="s">
        <v>338</v>
      </c>
      <c r="E44" s="215" t="s">
        <v>9</v>
      </c>
      <c r="F44" s="215">
        <v>1</v>
      </c>
      <c r="G44" s="215">
        <v>1</v>
      </c>
      <c r="H44" s="215">
        <v>1</v>
      </c>
      <c r="I44" s="215">
        <v>2</v>
      </c>
      <c r="J44" s="215">
        <v>1</v>
      </c>
      <c r="K44" s="215">
        <v>1</v>
      </c>
      <c r="L44" s="215" t="s">
        <v>321</v>
      </c>
      <c r="M44" s="215">
        <v>4</v>
      </c>
      <c r="N44" s="215" t="s">
        <v>321</v>
      </c>
      <c r="O44" s="215" t="s">
        <v>9</v>
      </c>
      <c r="P44" s="215" t="s">
        <v>334</v>
      </c>
      <c r="Q44" s="215" t="s">
        <v>334</v>
      </c>
      <c r="R44" s="215">
        <v>2</v>
      </c>
      <c r="S44" s="215" t="s">
        <v>338</v>
      </c>
      <c r="T44" s="215" t="s">
        <v>338</v>
      </c>
      <c r="U44" s="215" t="s">
        <v>338</v>
      </c>
      <c r="V44" s="215" t="s">
        <v>9</v>
      </c>
      <c r="W44" s="215" t="s">
        <v>338</v>
      </c>
      <c r="X44" s="215">
        <v>3</v>
      </c>
    </row>
    <row r="45" spans="1:24" ht="12.75">
      <c r="A45" s="565"/>
      <c r="B45" s="71" t="s">
        <v>46</v>
      </c>
      <c r="C45" s="216">
        <v>8</v>
      </c>
      <c r="D45" s="216" t="s">
        <v>338</v>
      </c>
      <c r="E45" s="216" t="s">
        <v>9</v>
      </c>
      <c r="F45" s="216">
        <v>1</v>
      </c>
      <c r="G45" s="216">
        <v>1</v>
      </c>
      <c r="H45" s="216">
        <v>1</v>
      </c>
      <c r="I45" s="216" t="s">
        <v>9</v>
      </c>
      <c r="J45" s="216">
        <v>1</v>
      </c>
      <c r="K45" s="216" t="s">
        <v>9</v>
      </c>
      <c r="L45" s="216" t="s">
        <v>321</v>
      </c>
      <c r="M45" s="216" t="s">
        <v>9</v>
      </c>
      <c r="N45" s="216" t="s">
        <v>321</v>
      </c>
      <c r="O45" s="216" t="s">
        <v>9</v>
      </c>
      <c r="P45" s="216" t="s">
        <v>9</v>
      </c>
      <c r="Q45" s="216" t="s">
        <v>338</v>
      </c>
      <c r="R45" s="216" t="s">
        <v>338</v>
      </c>
      <c r="S45" s="216" t="s">
        <v>338</v>
      </c>
      <c r="T45" s="216" t="s">
        <v>338</v>
      </c>
      <c r="U45" s="216" t="s">
        <v>338</v>
      </c>
      <c r="V45" s="216">
        <v>1</v>
      </c>
      <c r="W45" s="216" t="s">
        <v>338</v>
      </c>
      <c r="X45" s="216">
        <v>3</v>
      </c>
    </row>
    <row r="46" spans="1:24" ht="12.75">
      <c r="A46" s="563" t="s">
        <v>87</v>
      </c>
      <c r="B46" s="75" t="s">
        <v>2</v>
      </c>
      <c r="C46" s="213">
        <v>29</v>
      </c>
      <c r="D46" s="213">
        <v>1</v>
      </c>
      <c r="E46" s="213" t="s">
        <v>9</v>
      </c>
      <c r="F46" s="213">
        <v>3</v>
      </c>
      <c r="G46" s="213">
        <v>6</v>
      </c>
      <c r="H46" s="213" t="s">
        <v>9</v>
      </c>
      <c r="I46" s="213">
        <v>1</v>
      </c>
      <c r="J46" s="213">
        <v>1</v>
      </c>
      <c r="K46" s="213">
        <v>4</v>
      </c>
      <c r="L46" s="213" t="s">
        <v>321</v>
      </c>
      <c r="M46" s="213">
        <v>9</v>
      </c>
      <c r="N46" s="213" t="s">
        <v>321</v>
      </c>
      <c r="O46" s="213" t="s">
        <v>9</v>
      </c>
      <c r="P46" s="213" t="s">
        <v>9</v>
      </c>
      <c r="Q46" s="213" t="s">
        <v>338</v>
      </c>
      <c r="R46" s="213" t="s">
        <v>338</v>
      </c>
      <c r="S46" s="213">
        <v>2</v>
      </c>
      <c r="T46" s="213" t="s">
        <v>338</v>
      </c>
      <c r="U46" s="213" t="s">
        <v>338</v>
      </c>
      <c r="V46" s="213">
        <v>1</v>
      </c>
      <c r="W46" s="213" t="s">
        <v>338</v>
      </c>
      <c r="X46" s="213">
        <v>1</v>
      </c>
    </row>
    <row r="47" spans="1:24" ht="12.75">
      <c r="A47" s="564"/>
      <c r="B47" s="69" t="s">
        <v>45</v>
      </c>
      <c r="C47" s="215">
        <v>16</v>
      </c>
      <c r="D47" s="215">
        <v>1</v>
      </c>
      <c r="E47" s="215" t="s">
        <v>9</v>
      </c>
      <c r="F47" s="215">
        <v>1</v>
      </c>
      <c r="G47" s="215">
        <v>2</v>
      </c>
      <c r="H47" s="215" t="s">
        <v>9</v>
      </c>
      <c r="I47" s="215">
        <v>1</v>
      </c>
      <c r="J47" s="215">
        <v>1</v>
      </c>
      <c r="K47" s="215">
        <v>1</v>
      </c>
      <c r="L47" s="215" t="s">
        <v>321</v>
      </c>
      <c r="M47" s="215">
        <v>5</v>
      </c>
      <c r="N47" s="215" t="s">
        <v>321</v>
      </c>
      <c r="O47" s="215" t="s">
        <v>9</v>
      </c>
      <c r="P47" s="215" t="s">
        <v>334</v>
      </c>
      <c r="Q47" s="215" t="s">
        <v>334</v>
      </c>
      <c r="R47" s="215" t="s">
        <v>338</v>
      </c>
      <c r="S47" s="215">
        <v>2</v>
      </c>
      <c r="T47" s="215" t="s">
        <v>338</v>
      </c>
      <c r="U47" s="215" t="s">
        <v>338</v>
      </c>
      <c r="V47" s="215">
        <v>1</v>
      </c>
      <c r="W47" s="215" t="s">
        <v>338</v>
      </c>
      <c r="X47" s="215">
        <v>1</v>
      </c>
    </row>
    <row r="48" spans="1:24" ht="12.75">
      <c r="A48" s="565"/>
      <c r="B48" s="71" t="s">
        <v>46</v>
      </c>
      <c r="C48" s="216">
        <v>13</v>
      </c>
      <c r="D48" s="216" t="s">
        <v>338</v>
      </c>
      <c r="E48" s="216" t="s">
        <v>9</v>
      </c>
      <c r="F48" s="216">
        <v>2</v>
      </c>
      <c r="G48" s="216">
        <v>4</v>
      </c>
      <c r="H48" s="216" t="s">
        <v>9</v>
      </c>
      <c r="I48" s="216" t="s">
        <v>9</v>
      </c>
      <c r="J48" s="216" t="s">
        <v>9</v>
      </c>
      <c r="K48" s="216">
        <v>3</v>
      </c>
      <c r="L48" s="216" t="s">
        <v>321</v>
      </c>
      <c r="M48" s="216">
        <v>4</v>
      </c>
      <c r="N48" s="216" t="s">
        <v>321</v>
      </c>
      <c r="O48" s="216" t="s">
        <v>9</v>
      </c>
      <c r="P48" s="216" t="s">
        <v>9</v>
      </c>
      <c r="Q48" s="216" t="s">
        <v>338</v>
      </c>
      <c r="R48" s="216" t="s">
        <v>338</v>
      </c>
      <c r="S48" s="216" t="s">
        <v>338</v>
      </c>
      <c r="T48" s="216" t="s">
        <v>338</v>
      </c>
      <c r="U48" s="216" t="s">
        <v>338</v>
      </c>
      <c r="V48" s="216" t="s">
        <v>9</v>
      </c>
      <c r="W48" s="216" t="s">
        <v>338</v>
      </c>
      <c r="X48" s="216" t="s">
        <v>338</v>
      </c>
    </row>
    <row r="49" spans="1:24" ht="12.75">
      <c r="A49" s="563" t="s">
        <v>88</v>
      </c>
      <c r="B49" s="75" t="s">
        <v>2</v>
      </c>
      <c r="C49" s="213">
        <v>81</v>
      </c>
      <c r="D49" s="213">
        <v>1</v>
      </c>
      <c r="E49" s="213">
        <v>3</v>
      </c>
      <c r="F49" s="213">
        <v>8</v>
      </c>
      <c r="G49" s="213">
        <v>4</v>
      </c>
      <c r="H49" s="213">
        <v>3</v>
      </c>
      <c r="I49" s="213">
        <v>8</v>
      </c>
      <c r="J49" s="213">
        <v>5</v>
      </c>
      <c r="K49" s="213">
        <v>11</v>
      </c>
      <c r="L49" s="213" t="s">
        <v>321</v>
      </c>
      <c r="M49" s="213">
        <v>19</v>
      </c>
      <c r="N49" s="213">
        <v>1</v>
      </c>
      <c r="O49" s="213">
        <v>2</v>
      </c>
      <c r="P49" s="213">
        <v>1</v>
      </c>
      <c r="Q49" s="213" t="s">
        <v>338</v>
      </c>
      <c r="R49" s="213">
        <v>3</v>
      </c>
      <c r="S49" s="213">
        <v>2</v>
      </c>
      <c r="T49" s="213" t="s">
        <v>338</v>
      </c>
      <c r="U49" s="213">
        <v>3</v>
      </c>
      <c r="V49" s="213" t="s">
        <v>9</v>
      </c>
      <c r="W49" s="213" t="s">
        <v>338</v>
      </c>
      <c r="X49" s="213">
        <v>7</v>
      </c>
    </row>
    <row r="50" spans="1:24" ht="12.75">
      <c r="A50" s="564"/>
      <c r="B50" s="69" t="s">
        <v>45</v>
      </c>
      <c r="C50" s="215">
        <v>45</v>
      </c>
      <c r="D50" s="215">
        <v>1</v>
      </c>
      <c r="E50" s="215">
        <v>3</v>
      </c>
      <c r="F50" s="215">
        <v>6</v>
      </c>
      <c r="G50" s="215">
        <v>2</v>
      </c>
      <c r="H50" s="215">
        <v>3</v>
      </c>
      <c r="I50" s="215">
        <v>6</v>
      </c>
      <c r="J50" s="215">
        <v>1</v>
      </c>
      <c r="K50" s="215">
        <v>5</v>
      </c>
      <c r="L50" s="215" t="s">
        <v>321</v>
      </c>
      <c r="M50" s="215">
        <v>12</v>
      </c>
      <c r="N50" s="215" t="s">
        <v>321</v>
      </c>
      <c r="O50" s="215" t="s">
        <v>9</v>
      </c>
      <c r="P50" s="215" t="s">
        <v>334</v>
      </c>
      <c r="Q50" s="215" t="s">
        <v>334</v>
      </c>
      <c r="R50" s="215">
        <v>3</v>
      </c>
      <c r="S50" s="215">
        <v>1</v>
      </c>
      <c r="T50" s="215" t="s">
        <v>338</v>
      </c>
      <c r="U50" s="215">
        <v>1</v>
      </c>
      <c r="V50" s="215" t="s">
        <v>9</v>
      </c>
      <c r="W50" s="215" t="s">
        <v>338</v>
      </c>
      <c r="X50" s="215">
        <v>1</v>
      </c>
    </row>
    <row r="51" spans="1:24" ht="12.75">
      <c r="A51" s="565"/>
      <c r="B51" s="71" t="s">
        <v>46</v>
      </c>
      <c r="C51" s="216">
        <v>36</v>
      </c>
      <c r="D51" s="216" t="s">
        <v>338</v>
      </c>
      <c r="E51" s="216" t="s">
        <v>9</v>
      </c>
      <c r="F51" s="216">
        <v>2</v>
      </c>
      <c r="G51" s="216">
        <v>2</v>
      </c>
      <c r="H51" s="216" t="s">
        <v>9</v>
      </c>
      <c r="I51" s="216">
        <v>2</v>
      </c>
      <c r="J51" s="216">
        <v>4</v>
      </c>
      <c r="K51" s="216">
        <v>6</v>
      </c>
      <c r="L51" s="216" t="s">
        <v>321</v>
      </c>
      <c r="M51" s="216">
        <v>7</v>
      </c>
      <c r="N51" s="216">
        <v>1</v>
      </c>
      <c r="O51" s="216">
        <v>2</v>
      </c>
      <c r="P51" s="216">
        <v>1</v>
      </c>
      <c r="Q51" s="216" t="s">
        <v>338</v>
      </c>
      <c r="R51" s="216" t="s">
        <v>338</v>
      </c>
      <c r="S51" s="216">
        <v>1</v>
      </c>
      <c r="T51" s="216" t="s">
        <v>338</v>
      </c>
      <c r="U51" s="216">
        <v>2</v>
      </c>
      <c r="V51" s="216" t="s">
        <v>9</v>
      </c>
      <c r="W51" s="216" t="s">
        <v>338</v>
      </c>
      <c r="X51" s="216">
        <v>6</v>
      </c>
    </row>
    <row r="52" spans="1:24" ht="12.75">
      <c r="A52" s="563" t="s">
        <v>89</v>
      </c>
      <c r="B52" s="75" t="s">
        <v>2</v>
      </c>
      <c r="C52" s="213">
        <v>38</v>
      </c>
      <c r="D52" s="213">
        <v>1</v>
      </c>
      <c r="E52" s="213">
        <v>3</v>
      </c>
      <c r="F52" s="213">
        <v>7</v>
      </c>
      <c r="G52" s="213">
        <v>4</v>
      </c>
      <c r="H52" s="213">
        <v>1</v>
      </c>
      <c r="I52" s="213">
        <v>2</v>
      </c>
      <c r="J52" s="213">
        <v>5</v>
      </c>
      <c r="K52" s="213">
        <v>1</v>
      </c>
      <c r="L52" s="213" t="s">
        <v>321</v>
      </c>
      <c r="M52" s="213">
        <v>5</v>
      </c>
      <c r="N52" s="213" t="s">
        <v>321</v>
      </c>
      <c r="O52" s="213">
        <v>1</v>
      </c>
      <c r="P52" s="213">
        <v>1</v>
      </c>
      <c r="Q52" s="213" t="s">
        <v>338</v>
      </c>
      <c r="R52" s="213" t="s">
        <v>338</v>
      </c>
      <c r="S52" s="213" t="s">
        <v>338</v>
      </c>
      <c r="T52" s="213">
        <v>1</v>
      </c>
      <c r="U52" s="213">
        <v>2</v>
      </c>
      <c r="V52" s="213" t="s">
        <v>9</v>
      </c>
      <c r="W52" s="213" t="s">
        <v>338</v>
      </c>
      <c r="X52" s="213">
        <v>4</v>
      </c>
    </row>
    <row r="53" spans="1:24" ht="12.75">
      <c r="A53" s="564"/>
      <c r="B53" s="69" t="s">
        <v>45</v>
      </c>
      <c r="C53" s="215">
        <v>25</v>
      </c>
      <c r="D53" s="215" t="s">
        <v>338</v>
      </c>
      <c r="E53" s="215">
        <v>3</v>
      </c>
      <c r="F53" s="215">
        <v>4</v>
      </c>
      <c r="G53" s="215">
        <v>2</v>
      </c>
      <c r="H53" s="215">
        <v>1</v>
      </c>
      <c r="I53" s="215">
        <v>2</v>
      </c>
      <c r="J53" s="215">
        <v>4</v>
      </c>
      <c r="K53" s="215" t="s">
        <v>9</v>
      </c>
      <c r="L53" s="215" t="s">
        <v>321</v>
      </c>
      <c r="M53" s="215">
        <v>4</v>
      </c>
      <c r="N53" s="215" t="s">
        <v>321</v>
      </c>
      <c r="O53" s="215" t="s">
        <v>9</v>
      </c>
      <c r="P53" s="215" t="s">
        <v>334</v>
      </c>
      <c r="Q53" s="215" t="s">
        <v>334</v>
      </c>
      <c r="R53" s="215" t="s">
        <v>338</v>
      </c>
      <c r="S53" s="215" t="s">
        <v>338</v>
      </c>
      <c r="T53" s="215">
        <v>1</v>
      </c>
      <c r="U53" s="215">
        <v>1</v>
      </c>
      <c r="V53" s="215" t="s">
        <v>9</v>
      </c>
      <c r="W53" s="215" t="s">
        <v>338</v>
      </c>
      <c r="X53" s="215">
        <v>3</v>
      </c>
    </row>
    <row r="54" spans="1:24" ht="12.75">
      <c r="A54" s="565"/>
      <c r="B54" s="71" t="s">
        <v>46</v>
      </c>
      <c r="C54" s="216">
        <v>13</v>
      </c>
      <c r="D54" s="216">
        <v>1</v>
      </c>
      <c r="E54" s="216" t="s">
        <v>9</v>
      </c>
      <c r="F54" s="216">
        <v>3</v>
      </c>
      <c r="G54" s="216">
        <v>2</v>
      </c>
      <c r="H54" s="216" t="s">
        <v>9</v>
      </c>
      <c r="I54" s="216" t="s">
        <v>9</v>
      </c>
      <c r="J54" s="216">
        <v>1</v>
      </c>
      <c r="K54" s="216">
        <v>1</v>
      </c>
      <c r="L54" s="216" t="s">
        <v>321</v>
      </c>
      <c r="M54" s="216">
        <v>1</v>
      </c>
      <c r="N54" s="216" t="s">
        <v>321</v>
      </c>
      <c r="O54" s="216">
        <v>1</v>
      </c>
      <c r="P54" s="216">
        <v>1</v>
      </c>
      <c r="Q54" s="216" t="s">
        <v>338</v>
      </c>
      <c r="R54" s="216" t="s">
        <v>338</v>
      </c>
      <c r="S54" s="216" t="s">
        <v>338</v>
      </c>
      <c r="T54" s="216" t="s">
        <v>338</v>
      </c>
      <c r="U54" s="216">
        <v>1</v>
      </c>
      <c r="V54" s="216" t="s">
        <v>9</v>
      </c>
      <c r="W54" s="216" t="s">
        <v>338</v>
      </c>
      <c r="X54" s="216">
        <v>1</v>
      </c>
    </row>
    <row r="55" spans="1:24" ht="12.75">
      <c r="A55" s="563" t="s">
        <v>90</v>
      </c>
      <c r="B55" s="75" t="s">
        <v>2</v>
      </c>
      <c r="C55" s="213">
        <v>11</v>
      </c>
      <c r="D55" s="213" t="s">
        <v>338</v>
      </c>
      <c r="E55" s="213" t="s">
        <v>9</v>
      </c>
      <c r="F55" s="213" t="s">
        <v>9</v>
      </c>
      <c r="G55" s="213">
        <v>1</v>
      </c>
      <c r="H55" s="213" t="s">
        <v>9</v>
      </c>
      <c r="I55" s="213">
        <v>1</v>
      </c>
      <c r="J55" s="213">
        <v>1</v>
      </c>
      <c r="K55" s="213">
        <v>3</v>
      </c>
      <c r="L55" s="213" t="s">
        <v>321</v>
      </c>
      <c r="M55" s="213" t="s">
        <v>9</v>
      </c>
      <c r="N55" s="213" t="s">
        <v>321</v>
      </c>
      <c r="O55" s="213" t="s">
        <v>9</v>
      </c>
      <c r="P55" s="213" t="s">
        <v>9</v>
      </c>
      <c r="Q55" s="213" t="s">
        <v>338</v>
      </c>
      <c r="R55" s="213">
        <v>1</v>
      </c>
      <c r="S55" s="213">
        <v>1</v>
      </c>
      <c r="T55" s="213" t="s">
        <v>338</v>
      </c>
      <c r="U55" s="213">
        <v>2</v>
      </c>
      <c r="V55" s="213" t="s">
        <v>9</v>
      </c>
      <c r="W55" s="213">
        <v>1</v>
      </c>
      <c r="X55" s="213" t="s">
        <v>338</v>
      </c>
    </row>
    <row r="56" spans="1:24" ht="12.75">
      <c r="A56" s="564"/>
      <c r="B56" s="69" t="s">
        <v>45</v>
      </c>
      <c r="C56" s="215">
        <v>8</v>
      </c>
      <c r="D56" s="215" t="s">
        <v>338</v>
      </c>
      <c r="E56" s="215" t="s">
        <v>9</v>
      </c>
      <c r="F56" s="215" t="s">
        <v>9</v>
      </c>
      <c r="G56" s="215">
        <v>1</v>
      </c>
      <c r="H56" s="215" t="s">
        <v>9</v>
      </c>
      <c r="I56" s="215">
        <v>1</v>
      </c>
      <c r="J56" s="215">
        <v>1</v>
      </c>
      <c r="K56" s="215">
        <v>1</v>
      </c>
      <c r="L56" s="215" t="s">
        <v>321</v>
      </c>
      <c r="M56" s="215" t="s">
        <v>9</v>
      </c>
      <c r="N56" s="215" t="s">
        <v>321</v>
      </c>
      <c r="O56" s="215" t="s">
        <v>9</v>
      </c>
      <c r="P56" s="215" t="s">
        <v>334</v>
      </c>
      <c r="Q56" s="215" t="s">
        <v>334</v>
      </c>
      <c r="R56" s="215">
        <v>1</v>
      </c>
      <c r="S56" s="215">
        <v>1</v>
      </c>
      <c r="T56" s="215" t="s">
        <v>338</v>
      </c>
      <c r="U56" s="215">
        <v>2</v>
      </c>
      <c r="V56" s="215" t="s">
        <v>9</v>
      </c>
      <c r="W56" s="215" t="s">
        <v>338</v>
      </c>
      <c r="X56" s="215" t="s">
        <v>338</v>
      </c>
    </row>
    <row r="57" spans="1:24" ht="12.75">
      <c r="A57" s="565"/>
      <c r="B57" s="71" t="s">
        <v>46</v>
      </c>
      <c r="C57" s="216">
        <v>3</v>
      </c>
      <c r="D57" s="216" t="s">
        <v>338</v>
      </c>
      <c r="E57" s="216" t="s">
        <v>9</v>
      </c>
      <c r="F57" s="216" t="s">
        <v>9</v>
      </c>
      <c r="G57" s="216" t="s">
        <v>9</v>
      </c>
      <c r="H57" s="216" t="s">
        <v>9</v>
      </c>
      <c r="I57" s="216" t="s">
        <v>9</v>
      </c>
      <c r="J57" s="216" t="s">
        <v>9</v>
      </c>
      <c r="K57" s="216">
        <v>2</v>
      </c>
      <c r="L57" s="216" t="s">
        <v>321</v>
      </c>
      <c r="M57" s="216" t="s">
        <v>9</v>
      </c>
      <c r="N57" s="216" t="s">
        <v>321</v>
      </c>
      <c r="O57" s="216" t="s">
        <v>9</v>
      </c>
      <c r="P57" s="216" t="s">
        <v>9</v>
      </c>
      <c r="Q57" s="216" t="s">
        <v>338</v>
      </c>
      <c r="R57" s="216" t="s">
        <v>338</v>
      </c>
      <c r="S57" s="216" t="s">
        <v>338</v>
      </c>
      <c r="T57" s="216" t="s">
        <v>338</v>
      </c>
      <c r="U57" s="216" t="s">
        <v>338</v>
      </c>
      <c r="V57" s="216" t="s">
        <v>9</v>
      </c>
      <c r="W57" s="216">
        <v>1</v>
      </c>
      <c r="X57" s="216" t="s">
        <v>338</v>
      </c>
    </row>
    <row r="58" spans="1:24" ht="12.75">
      <c r="A58" s="563" t="s">
        <v>91</v>
      </c>
      <c r="B58" s="75" t="s">
        <v>2</v>
      </c>
      <c r="C58" s="213">
        <v>39</v>
      </c>
      <c r="D58" s="213" t="s">
        <v>338</v>
      </c>
      <c r="E58" s="213">
        <v>1</v>
      </c>
      <c r="F58" s="213">
        <v>4</v>
      </c>
      <c r="G58" s="213">
        <v>2</v>
      </c>
      <c r="H58" s="213">
        <v>1</v>
      </c>
      <c r="I58" s="213">
        <v>3</v>
      </c>
      <c r="J58" s="213">
        <v>4</v>
      </c>
      <c r="K58" s="213">
        <v>6</v>
      </c>
      <c r="L58" s="213" t="s">
        <v>321</v>
      </c>
      <c r="M58" s="213">
        <v>11</v>
      </c>
      <c r="N58" s="213" t="s">
        <v>321</v>
      </c>
      <c r="O58" s="213">
        <v>1</v>
      </c>
      <c r="P58" s="213">
        <v>1</v>
      </c>
      <c r="Q58" s="213" t="s">
        <v>338</v>
      </c>
      <c r="R58" s="213">
        <v>1</v>
      </c>
      <c r="S58" s="213" t="s">
        <v>338</v>
      </c>
      <c r="T58" s="213" t="s">
        <v>338</v>
      </c>
      <c r="U58" s="213">
        <v>2</v>
      </c>
      <c r="V58" s="213" t="s">
        <v>9</v>
      </c>
      <c r="W58" s="213" t="s">
        <v>338</v>
      </c>
      <c r="X58" s="213">
        <v>2</v>
      </c>
    </row>
    <row r="59" spans="1:24" ht="12.75">
      <c r="A59" s="564"/>
      <c r="B59" s="69" t="s">
        <v>45</v>
      </c>
      <c r="C59" s="215">
        <v>23</v>
      </c>
      <c r="D59" s="215" t="s">
        <v>338</v>
      </c>
      <c r="E59" s="215">
        <v>1</v>
      </c>
      <c r="F59" s="215">
        <v>3</v>
      </c>
      <c r="G59" s="215" t="s">
        <v>9</v>
      </c>
      <c r="H59" s="215">
        <v>1</v>
      </c>
      <c r="I59" s="215">
        <v>2</v>
      </c>
      <c r="J59" s="215">
        <v>1</v>
      </c>
      <c r="K59" s="215">
        <v>5</v>
      </c>
      <c r="L59" s="215" t="s">
        <v>321</v>
      </c>
      <c r="M59" s="215">
        <v>8</v>
      </c>
      <c r="N59" s="215" t="s">
        <v>321</v>
      </c>
      <c r="O59" s="215" t="s">
        <v>9</v>
      </c>
      <c r="P59" s="215" t="s">
        <v>334</v>
      </c>
      <c r="Q59" s="215" t="s">
        <v>334</v>
      </c>
      <c r="R59" s="215">
        <v>1</v>
      </c>
      <c r="S59" s="215" t="s">
        <v>338</v>
      </c>
      <c r="T59" s="215" t="s">
        <v>338</v>
      </c>
      <c r="U59" s="215" t="s">
        <v>338</v>
      </c>
      <c r="V59" s="215" t="s">
        <v>9</v>
      </c>
      <c r="W59" s="215" t="s">
        <v>338</v>
      </c>
      <c r="X59" s="215">
        <v>1</v>
      </c>
    </row>
    <row r="60" spans="1:24" ht="12.75">
      <c r="A60" s="565"/>
      <c r="B60" s="71" t="s">
        <v>46</v>
      </c>
      <c r="C60" s="216">
        <v>16</v>
      </c>
      <c r="D60" s="216" t="s">
        <v>338</v>
      </c>
      <c r="E60" s="216" t="s">
        <v>9</v>
      </c>
      <c r="F60" s="216">
        <v>1</v>
      </c>
      <c r="G60" s="216">
        <v>2</v>
      </c>
      <c r="H60" s="216" t="s">
        <v>9</v>
      </c>
      <c r="I60" s="216">
        <v>1</v>
      </c>
      <c r="J60" s="216">
        <v>3</v>
      </c>
      <c r="K60" s="216">
        <v>1</v>
      </c>
      <c r="L60" s="216" t="s">
        <v>321</v>
      </c>
      <c r="M60" s="216">
        <v>3</v>
      </c>
      <c r="N60" s="216" t="s">
        <v>321</v>
      </c>
      <c r="O60" s="216">
        <v>1</v>
      </c>
      <c r="P60" s="216">
        <v>1</v>
      </c>
      <c r="Q60" s="216" t="s">
        <v>338</v>
      </c>
      <c r="R60" s="216" t="s">
        <v>338</v>
      </c>
      <c r="S60" s="216" t="s">
        <v>338</v>
      </c>
      <c r="T60" s="216" t="s">
        <v>338</v>
      </c>
      <c r="U60" s="216">
        <v>2</v>
      </c>
      <c r="V60" s="216" t="s">
        <v>9</v>
      </c>
      <c r="W60" s="216" t="s">
        <v>338</v>
      </c>
      <c r="X60" s="216">
        <v>1</v>
      </c>
    </row>
    <row r="61" spans="1:24" ht="12.75">
      <c r="A61" s="563" t="s">
        <v>92</v>
      </c>
      <c r="B61" s="75" t="s">
        <v>2</v>
      </c>
      <c r="C61" s="213">
        <v>31</v>
      </c>
      <c r="D61" s="213" t="s">
        <v>338</v>
      </c>
      <c r="E61" s="213">
        <v>1</v>
      </c>
      <c r="F61" s="213">
        <v>7</v>
      </c>
      <c r="G61" s="213">
        <v>1</v>
      </c>
      <c r="H61" s="213" t="s">
        <v>9</v>
      </c>
      <c r="I61" s="213" t="s">
        <v>9</v>
      </c>
      <c r="J61" s="213">
        <v>2</v>
      </c>
      <c r="K61" s="213">
        <v>8</v>
      </c>
      <c r="L61" s="213" t="s">
        <v>321</v>
      </c>
      <c r="M61" s="213">
        <v>5</v>
      </c>
      <c r="N61" s="213" t="s">
        <v>321</v>
      </c>
      <c r="O61" s="213">
        <v>1</v>
      </c>
      <c r="P61" s="213" t="s">
        <v>9</v>
      </c>
      <c r="Q61" s="213" t="s">
        <v>338</v>
      </c>
      <c r="R61" s="213" t="s">
        <v>338</v>
      </c>
      <c r="S61" s="213">
        <v>2</v>
      </c>
      <c r="T61" s="213">
        <v>1</v>
      </c>
      <c r="U61" s="213">
        <v>1</v>
      </c>
      <c r="V61" s="213" t="s">
        <v>9</v>
      </c>
      <c r="W61" s="213" t="s">
        <v>338</v>
      </c>
      <c r="X61" s="213">
        <v>2</v>
      </c>
    </row>
    <row r="62" spans="1:24" ht="12.75">
      <c r="A62" s="564"/>
      <c r="B62" s="69" t="s">
        <v>45</v>
      </c>
      <c r="C62" s="215">
        <v>14</v>
      </c>
      <c r="D62" s="215" t="s">
        <v>338</v>
      </c>
      <c r="E62" s="215">
        <v>1</v>
      </c>
      <c r="F62" s="215">
        <v>3</v>
      </c>
      <c r="G62" s="215" t="s">
        <v>9</v>
      </c>
      <c r="H62" s="215" t="s">
        <v>9</v>
      </c>
      <c r="I62" s="215" t="s">
        <v>9</v>
      </c>
      <c r="J62" s="215">
        <v>2</v>
      </c>
      <c r="K62" s="215">
        <v>3</v>
      </c>
      <c r="L62" s="215" t="s">
        <v>321</v>
      </c>
      <c r="M62" s="215">
        <v>2</v>
      </c>
      <c r="N62" s="215" t="s">
        <v>321</v>
      </c>
      <c r="O62" s="215" t="s">
        <v>9</v>
      </c>
      <c r="P62" s="215" t="s">
        <v>334</v>
      </c>
      <c r="Q62" s="215" t="s">
        <v>334</v>
      </c>
      <c r="R62" s="215" t="s">
        <v>338</v>
      </c>
      <c r="S62" s="215">
        <v>1</v>
      </c>
      <c r="T62" s="215">
        <v>1</v>
      </c>
      <c r="U62" s="215" t="s">
        <v>338</v>
      </c>
      <c r="V62" s="215" t="s">
        <v>9</v>
      </c>
      <c r="W62" s="215" t="s">
        <v>338</v>
      </c>
      <c r="X62" s="215">
        <v>1</v>
      </c>
    </row>
    <row r="63" spans="1:24" ht="12.75">
      <c r="A63" s="565"/>
      <c r="B63" s="71" t="s">
        <v>46</v>
      </c>
      <c r="C63" s="216">
        <v>17</v>
      </c>
      <c r="D63" s="216" t="s">
        <v>338</v>
      </c>
      <c r="E63" s="216" t="s">
        <v>9</v>
      </c>
      <c r="F63" s="216">
        <v>4</v>
      </c>
      <c r="G63" s="216">
        <v>1</v>
      </c>
      <c r="H63" s="216" t="s">
        <v>9</v>
      </c>
      <c r="I63" s="216" t="s">
        <v>9</v>
      </c>
      <c r="J63" s="216" t="s">
        <v>9</v>
      </c>
      <c r="K63" s="216">
        <v>5</v>
      </c>
      <c r="L63" s="216" t="s">
        <v>321</v>
      </c>
      <c r="M63" s="216">
        <v>3</v>
      </c>
      <c r="N63" s="216" t="s">
        <v>321</v>
      </c>
      <c r="O63" s="216">
        <v>1</v>
      </c>
      <c r="P63" s="216" t="s">
        <v>9</v>
      </c>
      <c r="Q63" s="216" t="s">
        <v>338</v>
      </c>
      <c r="R63" s="216" t="s">
        <v>338</v>
      </c>
      <c r="S63" s="216">
        <v>1</v>
      </c>
      <c r="T63" s="216" t="s">
        <v>338</v>
      </c>
      <c r="U63" s="216">
        <v>1</v>
      </c>
      <c r="V63" s="216" t="s">
        <v>9</v>
      </c>
      <c r="W63" s="216" t="s">
        <v>338</v>
      </c>
      <c r="X63" s="216">
        <v>1</v>
      </c>
    </row>
    <row r="64" spans="1:24" ht="12.75">
      <c r="A64" s="563" t="s">
        <v>93</v>
      </c>
      <c r="B64" s="75" t="s">
        <v>2</v>
      </c>
      <c r="C64" s="213">
        <v>14</v>
      </c>
      <c r="D64" s="213">
        <v>1</v>
      </c>
      <c r="E64" s="213" t="s">
        <v>9</v>
      </c>
      <c r="F64" s="213">
        <v>1</v>
      </c>
      <c r="G64" s="213">
        <v>2</v>
      </c>
      <c r="H64" s="213">
        <v>1</v>
      </c>
      <c r="I64" s="213" t="s">
        <v>9</v>
      </c>
      <c r="J64" s="213" t="s">
        <v>9</v>
      </c>
      <c r="K64" s="213">
        <v>1</v>
      </c>
      <c r="L64" s="213" t="s">
        <v>321</v>
      </c>
      <c r="M64" s="213">
        <v>5</v>
      </c>
      <c r="N64" s="213" t="s">
        <v>321</v>
      </c>
      <c r="O64" s="213" t="s">
        <v>9</v>
      </c>
      <c r="P64" s="213" t="s">
        <v>9</v>
      </c>
      <c r="Q64" s="213" t="s">
        <v>338</v>
      </c>
      <c r="R64" s="213" t="s">
        <v>338</v>
      </c>
      <c r="S64" s="213">
        <v>3</v>
      </c>
      <c r="T64" s="213" t="s">
        <v>338</v>
      </c>
      <c r="U64" s="213" t="s">
        <v>338</v>
      </c>
      <c r="V64" s="213" t="s">
        <v>9</v>
      </c>
      <c r="W64" s="213" t="s">
        <v>338</v>
      </c>
      <c r="X64" s="213" t="s">
        <v>338</v>
      </c>
    </row>
    <row r="65" spans="1:24" ht="12.75">
      <c r="A65" s="564"/>
      <c r="B65" s="69" t="s">
        <v>45</v>
      </c>
      <c r="C65" s="215">
        <v>9</v>
      </c>
      <c r="D65" s="215">
        <v>1</v>
      </c>
      <c r="E65" s="215" t="s">
        <v>9</v>
      </c>
      <c r="F65" s="215">
        <v>1</v>
      </c>
      <c r="G65" s="215">
        <v>1</v>
      </c>
      <c r="H65" s="215">
        <v>1</v>
      </c>
      <c r="I65" s="215" t="s">
        <v>9</v>
      </c>
      <c r="J65" s="215" t="s">
        <v>9</v>
      </c>
      <c r="K65" s="215" t="s">
        <v>9</v>
      </c>
      <c r="L65" s="215" t="s">
        <v>321</v>
      </c>
      <c r="M65" s="215">
        <v>3</v>
      </c>
      <c r="N65" s="215" t="s">
        <v>321</v>
      </c>
      <c r="O65" s="215" t="s">
        <v>9</v>
      </c>
      <c r="P65" s="215" t="s">
        <v>334</v>
      </c>
      <c r="Q65" s="215" t="s">
        <v>334</v>
      </c>
      <c r="R65" s="215" t="s">
        <v>338</v>
      </c>
      <c r="S65" s="215">
        <v>2</v>
      </c>
      <c r="T65" s="215" t="s">
        <v>338</v>
      </c>
      <c r="U65" s="215" t="s">
        <v>338</v>
      </c>
      <c r="V65" s="215" t="s">
        <v>9</v>
      </c>
      <c r="W65" s="215" t="s">
        <v>338</v>
      </c>
      <c r="X65" s="215" t="s">
        <v>338</v>
      </c>
    </row>
    <row r="66" spans="1:24" ht="12.75">
      <c r="A66" s="565"/>
      <c r="B66" s="71" t="s">
        <v>46</v>
      </c>
      <c r="C66" s="216">
        <v>5</v>
      </c>
      <c r="D66" s="216" t="s">
        <v>338</v>
      </c>
      <c r="E66" s="216" t="s">
        <v>9</v>
      </c>
      <c r="F66" s="216" t="s">
        <v>9</v>
      </c>
      <c r="G66" s="216">
        <v>1</v>
      </c>
      <c r="H66" s="216" t="s">
        <v>9</v>
      </c>
      <c r="I66" s="216" t="s">
        <v>9</v>
      </c>
      <c r="J66" s="216" t="s">
        <v>9</v>
      </c>
      <c r="K66" s="216">
        <v>1</v>
      </c>
      <c r="L66" s="216" t="s">
        <v>321</v>
      </c>
      <c r="M66" s="216">
        <v>2</v>
      </c>
      <c r="N66" s="216" t="s">
        <v>321</v>
      </c>
      <c r="O66" s="216" t="s">
        <v>9</v>
      </c>
      <c r="P66" s="216" t="s">
        <v>9</v>
      </c>
      <c r="Q66" s="216" t="s">
        <v>338</v>
      </c>
      <c r="R66" s="216" t="s">
        <v>338</v>
      </c>
      <c r="S66" s="216">
        <v>1</v>
      </c>
      <c r="T66" s="216" t="s">
        <v>338</v>
      </c>
      <c r="U66" s="216" t="s">
        <v>338</v>
      </c>
      <c r="V66" s="216" t="s">
        <v>9</v>
      </c>
      <c r="W66" s="216" t="s">
        <v>338</v>
      </c>
      <c r="X66" s="216" t="s">
        <v>338</v>
      </c>
    </row>
    <row r="67" spans="1:24" ht="12.75">
      <c r="A67" s="563" t="s">
        <v>94</v>
      </c>
      <c r="B67" s="75" t="s">
        <v>2</v>
      </c>
      <c r="C67" s="213">
        <v>20</v>
      </c>
      <c r="D67" s="213" t="s">
        <v>338</v>
      </c>
      <c r="E67" s="213" t="s">
        <v>9</v>
      </c>
      <c r="F67" s="213">
        <v>3</v>
      </c>
      <c r="G67" s="213">
        <v>4</v>
      </c>
      <c r="H67" s="213">
        <v>1</v>
      </c>
      <c r="I67" s="213" t="s">
        <v>9</v>
      </c>
      <c r="J67" s="213" t="s">
        <v>9</v>
      </c>
      <c r="K67" s="213">
        <v>1</v>
      </c>
      <c r="L67" s="213" t="s">
        <v>321</v>
      </c>
      <c r="M67" s="213">
        <v>6</v>
      </c>
      <c r="N67" s="213" t="s">
        <v>321</v>
      </c>
      <c r="O67" s="213">
        <v>2</v>
      </c>
      <c r="P67" s="213" t="s">
        <v>9</v>
      </c>
      <c r="Q67" s="213">
        <v>1</v>
      </c>
      <c r="R67" s="213" t="s">
        <v>338</v>
      </c>
      <c r="S67" s="213">
        <v>2</v>
      </c>
      <c r="T67" s="213" t="s">
        <v>338</v>
      </c>
      <c r="U67" s="213" t="s">
        <v>338</v>
      </c>
      <c r="V67" s="213" t="s">
        <v>9</v>
      </c>
      <c r="W67" s="213" t="s">
        <v>338</v>
      </c>
      <c r="X67" s="213" t="s">
        <v>338</v>
      </c>
    </row>
    <row r="68" spans="1:24" ht="12.75">
      <c r="A68" s="564"/>
      <c r="B68" s="69" t="s">
        <v>45</v>
      </c>
      <c r="C68" s="215">
        <v>15</v>
      </c>
      <c r="D68" s="215" t="s">
        <v>338</v>
      </c>
      <c r="E68" s="215" t="s">
        <v>9</v>
      </c>
      <c r="F68" s="215">
        <v>3</v>
      </c>
      <c r="G68" s="215">
        <v>2</v>
      </c>
      <c r="H68" s="215">
        <v>1</v>
      </c>
      <c r="I68" s="215" t="s">
        <v>9</v>
      </c>
      <c r="J68" s="215" t="s">
        <v>9</v>
      </c>
      <c r="K68" s="215">
        <v>1</v>
      </c>
      <c r="L68" s="215" t="s">
        <v>321</v>
      </c>
      <c r="M68" s="215">
        <v>6</v>
      </c>
      <c r="N68" s="215" t="s">
        <v>321</v>
      </c>
      <c r="O68" s="215" t="s">
        <v>9</v>
      </c>
      <c r="P68" s="215" t="s">
        <v>334</v>
      </c>
      <c r="Q68" s="215" t="s">
        <v>334</v>
      </c>
      <c r="R68" s="215" t="s">
        <v>338</v>
      </c>
      <c r="S68" s="215">
        <v>2</v>
      </c>
      <c r="T68" s="215" t="s">
        <v>338</v>
      </c>
      <c r="U68" s="215" t="s">
        <v>338</v>
      </c>
      <c r="V68" s="215" t="s">
        <v>9</v>
      </c>
      <c r="W68" s="215" t="s">
        <v>338</v>
      </c>
      <c r="X68" s="215" t="s">
        <v>338</v>
      </c>
    </row>
    <row r="69" spans="1:24" ht="12.75">
      <c r="A69" s="565"/>
      <c r="B69" s="71" t="s">
        <v>46</v>
      </c>
      <c r="C69" s="216">
        <v>5</v>
      </c>
      <c r="D69" s="216" t="s">
        <v>338</v>
      </c>
      <c r="E69" s="216" t="s">
        <v>9</v>
      </c>
      <c r="F69" s="216" t="s">
        <v>9</v>
      </c>
      <c r="G69" s="216">
        <v>2</v>
      </c>
      <c r="H69" s="216" t="s">
        <v>9</v>
      </c>
      <c r="I69" s="216" t="s">
        <v>9</v>
      </c>
      <c r="J69" s="216" t="s">
        <v>9</v>
      </c>
      <c r="K69" s="216" t="s">
        <v>9</v>
      </c>
      <c r="L69" s="216" t="s">
        <v>321</v>
      </c>
      <c r="M69" s="216" t="s">
        <v>9</v>
      </c>
      <c r="N69" s="216" t="s">
        <v>321</v>
      </c>
      <c r="O69" s="216">
        <v>2</v>
      </c>
      <c r="P69" s="216" t="s">
        <v>9</v>
      </c>
      <c r="Q69" s="216">
        <v>1</v>
      </c>
      <c r="R69" s="216" t="s">
        <v>338</v>
      </c>
      <c r="S69" s="216" t="s">
        <v>338</v>
      </c>
      <c r="T69" s="216" t="s">
        <v>338</v>
      </c>
      <c r="U69" s="216" t="s">
        <v>338</v>
      </c>
      <c r="V69" s="216" t="s">
        <v>9</v>
      </c>
      <c r="W69" s="216" t="s">
        <v>338</v>
      </c>
      <c r="X69" s="216" t="s">
        <v>338</v>
      </c>
    </row>
    <row r="70" spans="1:24" s="26" customFormat="1" ht="12.75">
      <c r="A70" s="77" t="s">
        <v>95</v>
      </c>
      <c r="B70" s="202"/>
      <c r="C70" s="218"/>
      <c r="D70" s="218"/>
      <c r="E70" s="218"/>
      <c r="F70" s="218"/>
      <c r="G70" s="218"/>
      <c r="H70" s="218"/>
      <c r="I70" s="218"/>
      <c r="J70" s="218"/>
      <c r="K70" s="218"/>
      <c r="L70" s="218"/>
      <c r="M70" s="218"/>
      <c r="N70" s="218"/>
      <c r="O70" s="218"/>
      <c r="P70" s="218"/>
      <c r="Q70" s="218"/>
      <c r="R70" s="218"/>
      <c r="S70" s="218"/>
      <c r="T70" s="218"/>
      <c r="U70" s="218"/>
      <c r="V70" s="218"/>
      <c r="W70" s="218"/>
      <c r="X70" s="218"/>
    </row>
  </sheetData>
  <sheetProtection/>
  <mergeCells count="23">
    <mergeCell ref="A55:A57"/>
    <mergeCell ref="A58:A60"/>
    <mergeCell ref="A61:A63"/>
    <mergeCell ref="A64:A66"/>
    <mergeCell ref="A67:A69"/>
    <mergeCell ref="A37:A39"/>
    <mergeCell ref="A40:A42"/>
    <mergeCell ref="A43:A45"/>
    <mergeCell ref="A46:A48"/>
    <mergeCell ref="A49:A51"/>
    <mergeCell ref="A52:A54"/>
    <mergeCell ref="A19:A21"/>
    <mergeCell ref="A22:A24"/>
    <mergeCell ref="A25:A27"/>
    <mergeCell ref="A28:A30"/>
    <mergeCell ref="A31:A33"/>
    <mergeCell ref="A34:A36"/>
    <mergeCell ref="C2:C3"/>
    <mergeCell ref="A4:A6"/>
    <mergeCell ref="A7:A9"/>
    <mergeCell ref="A10:A12"/>
    <mergeCell ref="A13:A15"/>
    <mergeCell ref="A16:A18"/>
  </mergeCells>
  <printOptions/>
  <pageMargins left="0.3937007874015748" right="0.3937007874015748" top="0.5905511811023623" bottom="0.3937007874015748" header="0.31496062992125984" footer="0.31496062992125984"/>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Z69"/>
  <sheetViews>
    <sheetView showGridLines="0" view="pageBreakPreview" zoomScaleNormal="90" zoomScaleSheetLayoutView="100" zoomScalePageLayoutView="0" workbookViewId="0" topLeftCell="A1">
      <pane xSplit="2" ySplit="2" topLeftCell="I60" activePane="bottomRight" state="frozen"/>
      <selection pane="topLeft" activeCell="A1" sqref="A1"/>
      <selection pane="topRight" activeCell="A1" sqref="A1"/>
      <selection pane="bottomLeft" activeCell="A1" sqref="A1"/>
      <selection pane="bottomRight" activeCell="Z12" sqref="Z12:Z69"/>
    </sheetView>
  </sheetViews>
  <sheetFormatPr defaultColWidth="9.00390625" defaultRowHeight="10.5" customHeight="1"/>
  <cols>
    <col min="1" max="1" width="8.140625" style="146" customWidth="1"/>
    <col min="2" max="2" width="6.421875" style="147" customWidth="1"/>
    <col min="3" max="3" width="9.28125" style="148" customWidth="1"/>
    <col min="4" max="5" width="6.140625" style="148" bestFit="1" customWidth="1"/>
    <col min="6" max="23" width="8.421875" style="148" bestFit="1" customWidth="1"/>
    <col min="24" max="24" width="7.421875" style="148" bestFit="1" customWidth="1"/>
    <col min="25" max="25" width="8.421875" style="148" customWidth="1"/>
    <col min="26" max="16384" width="9.00390625" style="148" customWidth="1"/>
  </cols>
  <sheetData>
    <row r="1" spans="1:25" s="143" customFormat="1" ht="12.75">
      <c r="A1" s="87" t="s">
        <v>249</v>
      </c>
      <c r="B1" s="149"/>
      <c r="Y1" s="30" t="s">
        <v>328</v>
      </c>
    </row>
    <row r="2" spans="1:25" s="143" customFormat="1" ht="12.75">
      <c r="A2" s="119"/>
      <c r="B2" s="120"/>
      <c r="C2" s="121" t="s">
        <v>2</v>
      </c>
      <c r="D2" s="121" t="s">
        <v>201</v>
      </c>
      <c r="E2" s="122" t="s">
        <v>130</v>
      </c>
      <c r="F2" s="122" t="s">
        <v>131</v>
      </c>
      <c r="G2" s="122" t="s">
        <v>132</v>
      </c>
      <c r="H2" s="122" t="s">
        <v>133</v>
      </c>
      <c r="I2" s="122" t="s">
        <v>134</v>
      </c>
      <c r="J2" s="122" t="s">
        <v>135</v>
      </c>
      <c r="K2" s="122" t="s">
        <v>136</v>
      </c>
      <c r="L2" s="122" t="s">
        <v>137</v>
      </c>
      <c r="M2" s="122" t="s">
        <v>138</v>
      </c>
      <c r="N2" s="122" t="s">
        <v>139</v>
      </c>
      <c r="O2" s="122" t="s">
        <v>140</v>
      </c>
      <c r="P2" s="122" t="s">
        <v>141</v>
      </c>
      <c r="Q2" s="122" t="s">
        <v>142</v>
      </c>
      <c r="R2" s="122" t="s">
        <v>143</v>
      </c>
      <c r="S2" s="122" t="s">
        <v>144</v>
      </c>
      <c r="T2" s="122" t="s">
        <v>145</v>
      </c>
      <c r="U2" s="122" t="s">
        <v>202</v>
      </c>
      <c r="V2" s="122" t="s">
        <v>203</v>
      </c>
      <c r="W2" s="122" t="s">
        <v>204</v>
      </c>
      <c r="X2" s="122" t="s">
        <v>205</v>
      </c>
      <c r="Y2" s="122" t="s">
        <v>113</v>
      </c>
    </row>
    <row r="3" spans="1:25" s="143" customFormat="1" ht="12.75">
      <c r="A3" s="577" t="s">
        <v>199</v>
      </c>
      <c r="B3" s="326" t="s">
        <v>2</v>
      </c>
      <c r="C3" s="327">
        <v>198070</v>
      </c>
      <c r="D3" s="327">
        <v>81</v>
      </c>
      <c r="E3" s="327">
        <v>16</v>
      </c>
      <c r="F3" s="327">
        <v>19</v>
      </c>
      <c r="G3" s="327">
        <v>45</v>
      </c>
      <c r="H3" s="327">
        <v>108</v>
      </c>
      <c r="I3" s="327">
        <v>156</v>
      </c>
      <c r="J3" s="327">
        <v>248</v>
      </c>
      <c r="K3" s="327">
        <v>496</v>
      </c>
      <c r="L3" s="327">
        <v>1095</v>
      </c>
      <c r="M3" s="327">
        <v>1819</v>
      </c>
      <c r="N3" s="327">
        <v>2478</v>
      </c>
      <c r="O3" s="329">
        <v>3490</v>
      </c>
      <c r="P3" s="329">
        <v>5825</v>
      </c>
      <c r="Q3" s="329">
        <v>11296</v>
      </c>
      <c r="R3" s="329">
        <v>13355</v>
      </c>
      <c r="S3" s="329">
        <v>20443</v>
      </c>
      <c r="T3" s="329">
        <v>33039</v>
      </c>
      <c r="U3" s="329">
        <v>43260</v>
      </c>
      <c r="V3" s="329">
        <v>38386</v>
      </c>
      <c r="W3" s="329">
        <v>17900</v>
      </c>
      <c r="X3" s="329">
        <v>4476</v>
      </c>
      <c r="Y3" s="329">
        <v>39</v>
      </c>
    </row>
    <row r="4" spans="1:25" s="143" customFormat="1" ht="12.75">
      <c r="A4" s="577"/>
      <c r="B4" s="330" t="s">
        <v>45</v>
      </c>
      <c r="C4" s="331">
        <v>93453</v>
      </c>
      <c r="D4" s="331">
        <v>47</v>
      </c>
      <c r="E4" s="331">
        <v>10</v>
      </c>
      <c r="F4" s="331">
        <v>11</v>
      </c>
      <c r="G4" s="331">
        <v>33</v>
      </c>
      <c r="H4" s="331">
        <v>76</v>
      </c>
      <c r="I4" s="331">
        <v>106</v>
      </c>
      <c r="J4" s="331">
        <v>203</v>
      </c>
      <c r="K4" s="331">
        <v>378</v>
      </c>
      <c r="L4" s="331">
        <v>830</v>
      </c>
      <c r="M4" s="331">
        <v>1453</v>
      </c>
      <c r="N4" s="331">
        <v>2007</v>
      </c>
      <c r="O4" s="331">
        <v>2860</v>
      </c>
      <c r="P4" s="331">
        <v>4641</v>
      </c>
      <c r="Q4" s="331">
        <v>8511</v>
      </c>
      <c r="R4" s="331">
        <v>9079</v>
      </c>
      <c r="S4" s="331">
        <v>12317</v>
      </c>
      <c r="T4" s="331">
        <v>17203</v>
      </c>
      <c r="U4" s="331">
        <v>18143</v>
      </c>
      <c r="V4" s="331">
        <v>11282</v>
      </c>
      <c r="W4" s="331">
        <v>3543</v>
      </c>
      <c r="X4" s="331">
        <v>688</v>
      </c>
      <c r="Y4" s="331">
        <v>32</v>
      </c>
    </row>
    <row r="5" spans="1:25" s="143" customFormat="1" ht="12.75">
      <c r="A5" s="577"/>
      <c r="B5" s="333" t="s">
        <v>46</v>
      </c>
      <c r="C5" s="334">
        <v>104617</v>
      </c>
      <c r="D5" s="334">
        <v>34</v>
      </c>
      <c r="E5" s="334">
        <v>6</v>
      </c>
      <c r="F5" s="334">
        <v>8</v>
      </c>
      <c r="G5" s="334">
        <v>12</v>
      </c>
      <c r="H5" s="334">
        <v>32</v>
      </c>
      <c r="I5" s="334">
        <v>50</v>
      </c>
      <c r="J5" s="334">
        <v>45</v>
      </c>
      <c r="K5" s="334">
        <v>118</v>
      </c>
      <c r="L5" s="334">
        <v>265</v>
      </c>
      <c r="M5" s="334">
        <v>366</v>
      </c>
      <c r="N5" s="334">
        <v>471</v>
      </c>
      <c r="O5" s="334">
        <v>630</v>
      </c>
      <c r="P5" s="334">
        <v>1184</v>
      </c>
      <c r="Q5" s="334">
        <v>2785</v>
      </c>
      <c r="R5" s="334">
        <v>4276</v>
      </c>
      <c r="S5" s="334">
        <v>8126</v>
      </c>
      <c r="T5" s="334">
        <v>15836</v>
      </c>
      <c r="U5" s="334">
        <v>25117</v>
      </c>
      <c r="V5" s="334">
        <v>27104</v>
      </c>
      <c r="W5" s="334">
        <v>14357</v>
      </c>
      <c r="X5" s="334">
        <v>3788</v>
      </c>
      <c r="Y5" s="334">
        <v>7</v>
      </c>
    </row>
    <row r="6" spans="1:25" s="143" customFormat="1" ht="12.75">
      <c r="A6" s="578" t="s">
        <v>7</v>
      </c>
      <c r="B6" s="317" t="s">
        <v>2</v>
      </c>
      <c r="C6" s="105">
        <v>9266</v>
      </c>
      <c r="D6" s="105">
        <v>2</v>
      </c>
      <c r="E6" s="105" t="s">
        <v>9</v>
      </c>
      <c r="F6" s="105">
        <v>1</v>
      </c>
      <c r="G6" s="105">
        <v>4</v>
      </c>
      <c r="H6" s="105">
        <v>4</v>
      </c>
      <c r="I6" s="105">
        <v>7</v>
      </c>
      <c r="J6" s="105">
        <v>11</v>
      </c>
      <c r="K6" s="105">
        <v>32</v>
      </c>
      <c r="L6" s="105">
        <v>57</v>
      </c>
      <c r="M6" s="105">
        <v>73</v>
      </c>
      <c r="N6" s="105">
        <v>96</v>
      </c>
      <c r="O6" s="105">
        <v>147</v>
      </c>
      <c r="P6" s="105">
        <v>319</v>
      </c>
      <c r="Q6" s="105">
        <v>533</v>
      </c>
      <c r="R6" s="105">
        <v>613</v>
      </c>
      <c r="S6" s="105">
        <v>943</v>
      </c>
      <c r="T6" s="105">
        <v>1487</v>
      </c>
      <c r="U6" s="105">
        <v>1948</v>
      </c>
      <c r="V6" s="105">
        <v>1838</v>
      </c>
      <c r="W6" s="105">
        <v>905</v>
      </c>
      <c r="X6" s="105">
        <v>246</v>
      </c>
      <c r="Y6" s="105" t="s">
        <v>9</v>
      </c>
    </row>
    <row r="7" spans="1:25" s="143" customFormat="1" ht="12.75">
      <c r="A7" s="578"/>
      <c r="B7" s="320" t="s">
        <v>45</v>
      </c>
      <c r="C7" s="321">
        <v>4287</v>
      </c>
      <c r="D7" s="321">
        <v>1</v>
      </c>
      <c r="E7" s="321" t="s">
        <v>9</v>
      </c>
      <c r="F7" s="321" t="s">
        <v>9</v>
      </c>
      <c r="G7" s="321">
        <v>4</v>
      </c>
      <c r="H7" s="321">
        <v>3</v>
      </c>
      <c r="I7" s="321">
        <v>3</v>
      </c>
      <c r="J7" s="321">
        <v>9</v>
      </c>
      <c r="K7" s="321">
        <v>22</v>
      </c>
      <c r="L7" s="321">
        <v>42</v>
      </c>
      <c r="M7" s="321">
        <v>62</v>
      </c>
      <c r="N7" s="321">
        <v>75</v>
      </c>
      <c r="O7" s="321">
        <v>113</v>
      </c>
      <c r="P7" s="321">
        <v>247</v>
      </c>
      <c r="Q7" s="321">
        <v>380</v>
      </c>
      <c r="R7" s="321">
        <v>392</v>
      </c>
      <c r="S7" s="321">
        <v>561</v>
      </c>
      <c r="T7" s="321">
        <v>791</v>
      </c>
      <c r="U7" s="321">
        <v>819</v>
      </c>
      <c r="V7" s="321">
        <v>554</v>
      </c>
      <c r="W7" s="321">
        <v>176</v>
      </c>
      <c r="X7" s="321">
        <v>33</v>
      </c>
      <c r="Y7" s="321" t="s">
        <v>9</v>
      </c>
    </row>
    <row r="8" spans="1:25" s="143" customFormat="1" ht="12.75">
      <c r="A8" s="578"/>
      <c r="B8" s="323" t="s">
        <v>46</v>
      </c>
      <c r="C8" s="324">
        <v>4979</v>
      </c>
      <c r="D8" s="324">
        <v>1</v>
      </c>
      <c r="E8" s="324" t="s">
        <v>9</v>
      </c>
      <c r="F8" s="324">
        <v>1</v>
      </c>
      <c r="G8" s="324" t="s">
        <v>9</v>
      </c>
      <c r="H8" s="324">
        <v>1</v>
      </c>
      <c r="I8" s="324">
        <v>4</v>
      </c>
      <c r="J8" s="324">
        <v>2</v>
      </c>
      <c r="K8" s="324">
        <v>10</v>
      </c>
      <c r="L8" s="324">
        <v>15</v>
      </c>
      <c r="M8" s="324">
        <v>11</v>
      </c>
      <c r="N8" s="324">
        <v>21</v>
      </c>
      <c r="O8" s="324">
        <v>34</v>
      </c>
      <c r="P8" s="324">
        <v>72</v>
      </c>
      <c r="Q8" s="324">
        <v>153</v>
      </c>
      <c r="R8" s="324">
        <v>221</v>
      </c>
      <c r="S8" s="324">
        <v>382</v>
      </c>
      <c r="T8" s="324">
        <v>696</v>
      </c>
      <c r="U8" s="324">
        <v>1129</v>
      </c>
      <c r="V8" s="324">
        <v>1284</v>
      </c>
      <c r="W8" s="324">
        <v>729</v>
      </c>
      <c r="X8" s="324">
        <v>213</v>
      </c>
      <c r="Y8" s="324" t="s">
        <v>9</v>
      </c>
    </row>
    <row r="9" spans="1:25" s="143" customFormat="1" ht="12.75">
      <c r="A9" s="579" t="s">
        <v>150</v>
      </c>
      <c r="B9" s="56" t="s">
        <v>2</v>
      </c>
      <c r="C9" s="28">
        <f>IF(SUM(C10:C11)=0,"-",SUM(C10:C11))</f>
        <v>621</v>
      </c>
      <c r="D9" s="28" t="str">
        <f aca="true" t="shared" si="0" ref="D9:Y9">IF(SUM(D10:D11)=0,"-",SUM(D10:D11))</f>
        <v>-</v>
      </c>
      <c r="E9" s="28" t="str">
        <f t="shared" si="0"/>
        <v>-</v>
      </c>
      <c r="F9" s="28" t="str">
        <f t="shared" si="0"/>
        <v>-</v>
      </c>
      <c r="G9" s="28" t="str">
        <f t="shared" si="0"/>
        <v>-</v>
      </c>
      <c r="H9" s="28">
        <f t="shared" si="0"/>
        <v>1</v>
      </c>
      <c r="I9" s="28" t="str">
        <f t="shared" si="0"/>
        <v>-</v>
      </c>
      <c r="J9" s="28">
        <f t="shared" si="0"/>
        <v>3</v>
      </c>
      <c r="K9" s="28">
        <f t="shared" si="0"/>
        <v>4</v>
      </c>
      <c r="L9" s="28">
        <f t="shared" si="0"/>
        <v>3</v>
      </c>
      <c r="M9" s="28">
        <f t="shared" si="0"/>
        <v>5</v>
      </c>
      <c r="N9" s="28">
        <f t="shared" si="0"/>
        <v>10</v>
      </c>
      <c r="O9" s="28">
        <f t="shared" si="0"/>
        <v>8</v>
      </c>
      <c r="P9" s="28">
        <f t="shared" si="0"/>
        <v>25</v>
      </c>
      <c r="Q9" s="28">
        <f t="shared" si="0"/>
        <v>40</v>
      </c>
      <c r="R9" s="28">
        <f t="shared" si="0"/>
        <v>36</v>
      </c>
      <c r="S9" s="28">
        <f t="shared" si="0"/>
        <v>69</v>
      </c>
      <c r="T9" s="28">
        <f t="shared" si="0"/>
        <v>90</v>
      </c>
      <c r="U9" s="28">
        <f t="shared" si="0"/>
        <v>124</v>
      </c>
      <c r="V9" s="28">
        <f t="shared" si="0"/>
        <v>111</v>
      </c>
      <c r="W9" s="28">
        <f t="shared" si="0"/>
        <v>69</v>
      </c>
      <c r="X9" s="28">
        <f t="shared" si="0"/>
        <v>23</v>
      </c>
      <c r="Y9" s="28" t="str">
        <f t="shared" si="0"/>
        <v>-</v>
      </c>
    </row>
    <row r="10" spans="1:25" s="143" customFormat="1" ht="12.75">
      <c r="A10" s="580"/>
      <c r="B10" s="273" t="s">
        <v>45</v>
      </c>
      <c r="C10" s="270">
        <f>IF(SUM(C13,C16,C19,C22,C25,C28,C31,C34,C37,C40,C43,C46,C49,C52,C55,C58,C61,C64,C67)=0,"-",SUM(C13,C16,C19,C22,C25,C28,C31,C34,C37,C40,C43,C46,C49,C52,C55,C58,C61,C64,C67))</f>
        <v>310</v>
      </c>
      <c r="D10" s="270" t="str">
        <f aca="true" t="shared" si="1" ref="D10:Y10">IF(SUM(D13,D16,D19,D22,D25,D28,D31,D34,D37,D40,D43,D46,D49,D52,D55,D58,D61,D64,D67)=0,"-",SUM(D13,D16,D19,D22,D25,D28,D31,D34,D37,D40,D43,D46,D49,D52,D55,D58,D61,D64,D67))</f>
        <v>-</v>
      </c>
      <c r="E10" s="270" t="str">
        <f t="shared" si="1"/>
        <v>-</v>
      </c>
      <c r="F10" s="270" t="str">
        <f t="shared" si="1"/>
        <v>-</v>
      </c>
      <c r="G10" s="270" t="str">
        <f t="shared" si="1"/>
        <v>-</v>
      </c>
      <c r="H10" s="270">
        <f t="shared" si="1"/>
        <v>1</v>
      </c>
      <c r="I10" s="270" t="str">
        <f t="shared" si="1"/>
        <v>-</v>
      </c>
      <c r="J10" s="270">
        <f t="shared" si="1"/>
        <v>2</v>
      </c>
      <c r="K10" s="270">
        <f t="shared" si="1"/>
        <v>4</v>
      </c>
      <c r="L10" s="270">
        <f t="shared" si="1"/>
        <v>2</v>
      </c>
      <c r="M10" s="270">
        <f t="shared" si="1"/>
        <v>4</v>
      </c>
      <c r="N10" s="270">
        <f t="shared" si="1"/>
        <v>10</v>
      </c>
      <c r="O10" s="270">
        <f t="shared" si="1"/>
        <v>7</v>
      </c>
      <c r="P10" s="270">
        <f t="shared" si="1"/>
        <v>19</v>
      </c>
      <c r="Q10" s="270">
        <f t="shared" si="1"/>
        <v>27</v>
      </c>
      <c r="R10" s="270">
        <f t="shared" si="1"/>
        <v>25</v>
      </c>
      <c r="S10" s="270">
        <f t="shared" si="1"/>
        <v>40</v>
      </c>
      <c r="T10" s="270">
        <f t="shared" si="1"/>
        <v>48</v>
      </c>
      <c r="U10" s="270">
        <f t="shared" si="1"/>
        <v>63</v>
      </c>
      <c r="V10" s="270">
        <f t="shared" si="1"/>
        <v>43</v>
      </c>
      <c r="W10" s="270">
        <f t="shared" si="1"/>
        <v>12</v>
      </c>
      <c r="X10" s="270">
        <f t="shared" si="1"/>
        <v>3</v>
      </c>
      <c r="Y10" s="270" t="str">
        <f t="shared" si="1"/>
        <v>-</v>
      </c>
    </row>
    <row r="11" spans="1:25" s="143" customFormat="1" ht="12.75">
      <c r="A11" s="581"/>
      <c r="B11" s="275" t="s">
        <v>46</v>
      </c>
      <c r="C11" s="272">
        <f>IF(SUM(C14,C17,C20,C23,C26,C29,C32,C35,C38,C41,C44,C47,C50,C53,C56,C59,C62,C65,C68)=0,"-",SUM(C14,C17,C20,C23,C26,C29,C32,C35,C38,C41,C44,C47,C50,C53,C56,C59,C62,C65,C68))</f>
        <v>311</v>
      </c>
      <c r="D11" s="272" t="str">
        <f aca="true" t="shared" si="2" ref="D11:Y11">IF(SUM(D14,D17,D20,D23,D26,D29,D32,D35,D38,D41,D44,D47,D50,D53,D56,D59,D62,D65,D68)=0,"-",SUM(D14,D17,D20,D23,D26,D29,D32,D35,D38,D41,D44,D47,D50,D53,D56,D59,D62,D65,D68))</f>
        <v>-</v>
      </c>
      <c r="E11" s="272" t="str">
        <f t="shared" si="2"/>
        <v>-</v>
      </c>
      <c r="F11" s="272" t="str">
        <f t="shared" si="2"/>
        <v>-</v>
      </c>
      <c r="G11" s="272" t="str">
        <f t="shared" si="2"/>
        <v>-</v>
      </c>
      <c r="H11" s="272" t="str">
        <f t="shared" si="2"/>
        <v>-</v>
      </c>
      <c r="I11" s="272" t="str">
        <f t="shared" si="2"/>
        <v>-</v>
      </c>
      <c r="J11" s="272">
        <f t="shared" si="2"/>
        <v>1</v>
      </c>
      <c r="K11" s="272" t="str">
        <f t="shared" si="2"/>
        <v>-</v>
      </c>
      <c r="L11" s="272">
        <f t="shared" si="2"/>
        <v>1</v>
      </c>
      <c r="M11" s="272">
        <f t="shared" si="2"/>
        <v>1</v>
      </c>
      <c r="N11" s="272" t="str">
        <f t="shared" si="2"/>
        <v>-</v>
      </c>
      <c r="O11" s="272">
        <f t="shared" si="2"/>
        <v>1</v>
      </c>
      <c r="P11" s="272">
        <f t="shared" si="2"/>
        <v>6</v>
      </c>
      <c r="Q11" s="272">
        <f t="shared" si="2"/>
        <v>13</v>
      </c>
      <c r="R11" s="272">
        <f t="shared" si="2"/>
        <v>11</v>
      </c>
      <c r="S11" s="272">
        <f t="shared" si="2"/>
        <v>29</v>
      </c>
      <c r="T11" s="272">
        <f t="shared" si="2"/>
        <v>42</v>
      </c>
      <c r="U11" s="272">
        <f t="shared" si="2"/>
        <v>61</v>
      </c>
      <c r="V11" s="272">
        <f t="shared" si="2"/>
        <v>68</v>
      </c>
      <c r="W11" s="272">
        <f t="shared" si="2"/>
        <v>57</v>
      </c>
      <c r="X11" s="272">
        <f t="shared" si="2"/>
        <v>20</v>
      </c>
      <c r="Y11" s="272" t="str">
        <f t="shared" si="2"/>
        <v>-</v>
      </c>
    </row>
    <row r="12" spans="1:26" s="143" customFormat="1" ht="12.75">
      <c r="A12" s="582" t="s">
        <v>76</v>
      </c>
      <c r="B12" s="21" t="s">
        <v>2</v>
      </c>
      <c r="C12" s="10">
        <v>274</v>
      </c>
      <c r="D12" s="22">
        <v>0</v>
      </c>
      <c r="E12" s="22">
        <v>0</v>
      </c>
      <c r="F12" s="22">
        <v>0</v>
      </c>
      <c r="G12" s="22">
        <v>0</v>
      </c>
      <c r="H12" s="22">
        <v>0</v>
      </c>
      <c r="I12" s="447">
        <v>0</v>
      </c>
      <c r="J12" s="447">
        <v>2</v>
      </c>
      <c r="K12" s="447">
        <v>4</v>
      </c>
      <c r="L12" s="447">
        <v>1</v>
      </c>
      <c r="M12" s="447">
        <v>2</v>
      </c>
      <c r="N12" s="447">
        <v>7</v>
      </c>
      <c r="O12" s="447">
        <v>6</v>
      </c>
      <c r="P12" s="447">
        <v>16</v>
      </c>
      <c r="Q12" s="447">
        <v>22</v>
      </c>
      <c r="R12" s="447">
        <v>19</v>
      </c>
      <c r="S12" s="447">
        <v>35</v>
      </c>
      <c r="T12" s="447">
        <v>39</v>
      </c>
      <c r="U12" s="447">
        <v>46</v>
      </c>
      <c r="V12" s="447">
        <v>45</v>
      </c>
      <c r="W12" s="447">
        <v>24</v>
      </c>
      <c r="X12" s="447">
        <v>6</v>
      </c>
      <c r="Y12" s="447"/>
      <c r="Z12" s="445"/>
    </row>
    <row r="13" spans="1:26" s="143" customFormat="1" ht="12.75">
      <c r="A13" s="583"/>
      <c r="B13" s="23" t="s">
        <v>45</v>
      </c>
      <c r="C13" s="10">
        <v>139</v>
      </c>
      <c r="D13" s="19">
        <v>0</v>
      </c>
      <c r="E13" s="19">
        <v>0</v>
      </c>
      <c r="F13" s="19">
        <v>0</v>
      </c>
      <c r="G13" s="19">
        <v>0</v>
      </c>
      <c r="H13" s="19">
        <v>0</v>
      </c>
      <c r="I13" s="448">
        <v>0</v>
      </c>
      <c r="J13" s="448">
        <v>1</v>
      </c>
      <c r="K13" s="448">
        <v>4</v>
      </c>
      <c r="L13" s="448">
        <v>1</v>
      </c>
      <c r="M13" s="448">
        <v>1</v>
      </c>
      <c r="N13" s="448">
        <v>7</v>
      </c>
      <c r="O13" s="448">
        <v>5</v>
      </c>
      <c r="P13" s="448">
        <v>11</v>
      </c>
      <c r="Q13" s="448">
        <v>14</v>
      </c>
      <c r="R13" s="448">
        <v>13</v>
      </c>
      <c r="S13" s="448">
        <v>21</v>
      </c>
      <c r="T13" s="448">
        <v>19</v>
      </c>
      <c r="U13" s="448">
        <v>20</v>
      </c>
      <c r="V13" s="448">
        <v>16</v>
      </c>
      <c r="W13" s="448">
        <v>5</v>
      </c>
      <c r="X13" s="448">
        <v>1</v>
      </c>
      <c r="Y13" s="448"/>
      <c r="Z13" s="445"/>
    </row>
    <row r="14" spans="1:25" s="143" customFormat="1" ht="12.75">
      <c r="A14" s="584"/>
      <c r="B14" s="24" t="s">
        <v>46</v>
      </c>
      <c r="C14" s="440">
        <v>135</v>
      </c>
      <c r="D14" s="20">
        <v>0</v>
      </c>
      <c r="E14" s="20">
        <v>0</v>
      </c>
      <c r="F14" s="20">
        <v>0</v>
      </c>
      <c r="G14" s="20">
        <v>0</v>
      </c>
      <c r="H14" s="20">
        <v>0</v>
      </c>
      <c r="I14" s="449">
        <v>0</v>
      </c>
      <c r="J14" s="449">
        <v>1</v>
      </c>
      <c r="K14" s="449">
        <v>0</v>
      </c>
      <c r="L14" s="449">
        <v>0</v>
      </c>
      <c r="M14" s="449">
        <v>1</v>
      </c>
      <c r="N14" s="449">
        <v>0</v>
      </c>
      <c r="O14" s="449">
        <v>1</v>
      </c>
      <c r="P14" s="449">
        <v>5</v>
      </c>
      <c r="Q14" s="449">
        <v>8</v>
      </c>
      <c r="R14" s="449">
        <v>6</v>
      </c>
      <c r="S14" s="449">
        <v>14</v>
      </c>
      <c r="T14" s="449">
        <v>20</v>
      </c>
      <c r="U14" s="449">
        <v>26</v>
      </c>
      <c r="V14" s="449">
        <v>29</v>
      </c>
      <c r="W14" s="449">
        <v>19</v>
      </c>
      <c r="X14" s="449">
        <v>5</v>
      </c>
      <c r="Y14" s="449"/>
    </row>
    <row r="15" spans="1:25" s="143" customFormat="1" ht="12.75">
      <c r="A15" s="582" t="s">
        <v>77</v>
      </c>
      <c r="B15" s="21" t="s">
        <v>2</v>
      </c>
      <c r="C15" s="10">
        <v>74</v>
      </c>
      <c r="D15" s="22">
        <v>0</v>
      </c>
      <c r="E15" s="22">
        <v>0</v>
      </c>
      <c r="F15" s="22">
        <v>0</v>
      </c>
      <c r="G15" s="22">
        <v>0</v>
      </c>
      <c r="H15" s="22">
        <v>0</v>
      </c>
      <c r="I15" s="447">
        <v>0</v>
      </c>
      <c r="J15" s="447">
        <v>0</v>
      </c>
      <c r="K15" s="447">
        <v>0</v>
      </c>
      <c r="L15" s="447">
        <v>2</v>
      </c>
      <c r="M15" s="447">
        <v>0</v>
      </c>
      <c r="N15" s="447">
        <v>0</v>
      </c>
      <c r="O15" s="447">
        <v>0</v>
      </c>
      <c r="P15" s="447">
        <v>1</v>
      </c>
      <c r="Q15" s="447">
        <v>5</v>
      </c>
      <c r="R15" s="447">
        <v>3</v>
      </c>
      <c r="S15" s="447">
        <v>5</v>
      </c>
      <c r="T15" s="447">
        <v>10</v>
      </c>
      <c r="U15" s="447">
        <v>24</v>
      </c>
      <c r="V15" s="447">
        <v>12</v>
      </c>
      <c r="W15" s="447">
        <v>7</v>
      </c>
      <c r="X15" s="447">
        <v>5</v>
      </c>
      <c r="Y15" s="447"/>
    </row>
    <row r="16" spans="1:25" s="143" customFormat="1" ht="12.75">
      <c r="A16" s="583"/>
      <c r="B16" s="23" t="s">
        <v>45</v>
      </c>
      <c r="C16" s="10">
        <v>34</v>
      </c>
      <c r="D16" s="19">
        <v>0</v>
      </c>
      <c r="E16" s="19">
        <v>0</v>
      </c>
      <c r="F16" s="19">
        <v>0</v>
      </c>
      <c r="G16" s="19">
        <v>0</v>
      </c>
      <c r="H16" s="19">
        <v>0</v>
      </c>
      <c r="I16" s="448">
        <v>0</v>
      </c>
      <c r="J16" s="448">
        <v>0</v>
      </c>
      <c r="K16" s="448">
        <v>0</v>
      </c>
      <c r="L16" s="448">
        <v>1</v>
      </c>
      <c r="M16" s="448">
        <v>0</v>
      </c>
      <c r="N16" s="448">
        <v>0</v>
      </c>
      <c r="O16" s="448">
        <v>0</v>
      </c>
      <c r="P16" s="448">
        <v>1</v>
      </c>
      <c r="Q16" s="448">
        <v>3</v>
      </c>
      <c r="R16" s="448">
        <v>3</v>
      </c>
      <c r="S16" s="448">
        <v>2</v>
      </c>
      <c r="T16" s="448">
        <v>5</v>
      </c>
      <c r="U16" s="448">
        <v>12</v>
      </c>
      <c r="V16" s="448">
        <v>6</v>
      </c>
      <c r="W16" s="448">
        <v>1</v>
      </c>
      <c r="X16" s="448">
        <v>0</v>
      </c>
      <c r="Y16" s="448"/>
    </row>
    <row r="17" spans="1:25" s="143" customFormat="1" ht="12.75">
      <c r="A17" s="584"/>
      <c r="B17" s="24" t="s">
        <v>46</v>
      </c>
      <c r="C17" s="440">
        <v>40</v>
      </c>
      <c r="D17" s="20">
        <v>0</v>
      </c>
      <c r="E17" s="20">
        <v>0</v>
      </c>
      <c r="F17" s="20">
        <v>0</v>
      </c>
      <c r="G17" s="20">
        <v>0</v>
      </c>
      <c r="H17" s="20">
        <v>0</v>
      </c>
      <c r="I17" s="449">
        <v>0</v>
      </c>
      <c r="J17" s="449">
        <v>0</v>
      </c>
      <c r="K17" s="449">
        <v>0</v>
      </c>
      <c r="L17" s="449">
        <v>1</v>
      </c>
      <c r="M17" s="449">
        <v>0</v>
      </c>
      <c r="N17" s="449">
        <v>0</v>
      </c>
      <c r="O17" s="449">
        <v>0</v>
      </c>
      <c r="P17" s="449">
        <v>0</v>
      </c>
      <c r="Q17" s="449">
        <v>2</v>
      </c>
      <c r="R17" s="449">
        <v>0</v>
      </c>
      <c r="S17" s="449">
        <v>3</v>
      </c>
      <c r="T17" s="449">
        <v>5</v>
      </c>
      <c r="U17" s="449">
        <v>12</v>
      </c>
      <c r="V17" s="449">
        <v>6</v>
      </c>
      <c r="W17" s="449">
        <v>6</v>
      </c>
      <c r="X17" s="449">
        <v>5</v>
      </c>
      <c r="Y17" s="449"/>
    </row>
    <row r="18" spans="1:25" s="143" customFormat="1" ht="12.75">
      <c r="A18" s="582" t="s">
        <v>78</v>
      </c>
      <c r="B18" s="21" t="s">
        <v>2</v>
      </c>
      <c r="C18" s="10">
        <v>15</v>
      </c>
      <c r="D18" s="22">
        <v>0</v>
      </c>
      <c r="E18" s="22">
        <v>0</v>
      </c>
      <c r="F18" s="22">
        <v>0</v>
      </c>
      <c r="G18" s="22">
        <v>0</v>
      </c>
      <c r="H18" s="22">
        <v>0</v>
      </c>
      <c r="I18" s="447">
        <v>0</v>
      </c>
      <c r="J18" s="447">
        <v>0</v>
      </c>
      <c r="K18" s="447">
        <v>0</v>
      </c>
      <c r="L18" s="447">
        <v>0</v>
      </c>
      <c r="M18" s="447">
        <v>1</v>
      </c>
      <c r="N18" s="447">
        <v>0</v>
      </c>
      <c r="O18" s="447">
        <v>1</v>
      </c>
      <c r="P18" s="447">
        <v>0</v>
      </c>
      <c r="Q18" s="447">
        <v>1</v>
      </c>
      <c r="R18" s="447">
        <v>1</v>
      </c>
      <c r="S18" s="447">
        <v>2</v>
      </c>
      <c r="T18" s="447">
        <v>4</v>
      </c>
      <c r="U18" s="447">
        <v>1</v>
      </c>
      <c r="V18" s="447">
        <v>2</v>
      </c>
      <c r="W18" s="447">
        <v>2</v>
      </c>
      <c r="X18" s="447">
        <v>0</v>
      </c>
      <c r="Y18" s="447"/>
    </row>
    <row r="19" spans="1:25" s="143" customFormat="1" ht="12.75">
      <c r="A19" s="583"/>
      <c r="B19" s="23" t="s">
        <v>45</v>
      </c>
      <c r="C19" s="10">
        <v>9</v>
      </c>
      <c r="D19" s="19">
        <v>0</v>
      </c>
      <c r="E19" s="19">
        <v>0</v>
      </c>
      <c r="F19" s="19">
        <v>0</v>
      </c>
      <c r="G19" s="19">
        <v>0</v>
      </c>
      <c r="H19" s="19">
        <v>0</v>
      </c>
      <c r="I19" s="448">
        <v>0</v>
      </c>
      <c r="J19" s="448">
        <v>0</v>
      </c>
      <c r="K19" s="448">
        <v>0</v>
      </c>
      <c r="L19" s="448">
        <v>0</v>
      </c>
      <c r="M19" s="448">
        <v>1</v>
      </c>
      <c r="N19" s="448">
        <v>0</v>
      </c>
      <c r="O19" s="448">
        <v>1</v>
      </c>
      <c r="P19" s="448">
        <v>0</v>
      </c>
      <c r="Q19" s="448">
        <v>0</v>
      </c>
      <c r="R19" s="448">
        <v>1</v>
      </c>
      <c r="S19" s="448">
        <v>1</v>
      </c>
      <c r="T19" s="448">
        <v>2</v>
      </c>
      <c r="U19" s="448">
        <v>1</v>
      </c>
      <c r="V19" s="448">
        <v>1</v>
      </c>
      <c r="W19" s="448">
        <v>1</v>
      </c>
      <c r="X19" s="448">
        <v>0</v>
      </c>
      <c r="Y19" s="448"/>
    </row>
    <row r="20" spans="1:25" s="143" customFormat="1" ht="12.75">
      <c r="A20" s="584"/>
      <c r="B20" s="24" t="s">
        <v>46</v>
      </c>
      <c r="C20" s="440">
        <v>6</v>
      </c>
      <c r="D20" s="20">
        <v>0</v>
      </c>
      <c r="E20" s="20">
        <v>0</v>
      </c>
      <c r="F20" s="20">
        <v>0</v>
      </c>
      <c r="G20" s="20">
        <v>0</v>
      </c>
      <c r="H20" s="20">
        <v>0</v>
      </c>
      <c r="I20" s="449">
        <v>0</v>
      </c>
      <c r="J20" s="449">
        <v>0</v>
      </c>
      <c r="K20" s="449">
        <v>0</v>
      </c>
      <c r="L20" s="449">
        <v>0</v>
      </c>
      <c r="M20" s="449">
        <v>0</v>
      </c>
      <c r="N20" s="449">
        <v>0</v>
      </c>
      <c r="O20" s="449">
        <v>0</v>
      </c>
      <c r="P20" s="449">
        <v>0</v>
      </c>
      <c r="Q20" s="449">
        <v>1</v>
      </c>
      <c r="R20" s="449">
        <v>0</v>
      </c>
      <c r="S20" s="449">
        <v>1</v>
      </c>
      <c r="T20" s="449">
        <v>2</v>
      </c>
      <c r="U20" s="449">
        <v>0</v>
      </c>
      <c r="V20" s="449">
        <v>1</v>
      </c>
      <c r="W20" s="449">
        <v>1</v>
      </c>
      <c r="X20" s="449">
        <v>0</v>
      </c>
      <c r="Y20" s="449"/>
    </row>
    <row r="21" spans="1:25" s="143" customFormat="1" ht="12.75">
      <c r="A21" s="582" t="s">
        <v>79</v>
      </c>
      <c r="B21" s="21" t="s">
        <v>2</v>
      </c>
      <c r="C21" s="10">
        <v>12</v>
      </c>
      <c r="D21" s="22">
        <v>0</v>
      </c>
      <c r="E21" s="22">
        <v>0</v>
      </c>
      <c r="F21" s="22">
        <v>0</v>
      </c>
      <c r="G21" s="22">
        <v>0</v>
      </c>
      <c r="H21" s="22">
        <v>0</v>
      </c>
      <c r="I21" s="447">
        <v>0</v>
      </c>
      <c r="J21" s="447">
        <v>0</v>
      </c>
      <c r="K21" s="447">
        <v>0</v>
      </c>
      <c r="L21" s="447">
        <v>0</v>
      </c>
      <c r="M21" s="447">
        <v>0</v>
      </c>
      <c r="N21" s="447">
        <v>0</v>
      </c>
      <c r="O21" s="447">
        <v>0</v>
      </c>
      <c r="P21" s="447">
        <v>0</v>
      </c>
      <c r="Q21" s="447">
        <v>0</v>
      </c>
      <c r="R21" s="447">
        <v>0</v>
      </c>
      <c r="S21" s="447">
        <v>1</v>
      </c>
      <c r="T21" s="447">
        <v>2</v>
      </c>
      <c r="U21" s="447">
        <v>5</v>
      </c>
      <c r="V21" s="447">
        <v>1</v>
      </c>
      <c r="W21" s="447">
        <v>2</v>
      </c>
      <c r="X21" s="447">
        <v>1</v>
      </c>
      <c r="Y21" s="447"/>
    </row>
    <row r="22" spans="1:25" s="143" customFormat="1" ht="12.75">
      <c r="A22" s="583"/>
      <c r="B22" s="23" t="s">
        <v>45</v>
      </c>
      <c r="C22" s="10">
        <v>5</v>
      </c>
      <c r="D22" s="19">
        <v>0</v>
      </c>
      <c r="E22" s="19">
        <v>0</v>
      </c>
      <c r="F22" s="19">
        <v>0</v>
      </c>
      <c r="G22" s="19">
        <v>0</v>
      </c>
      <c r="H22" s="19">
        <v>0</v>
      </c>
      <c r="I22" s="448">
        <v>0</v>
      </c>
      <c r="J22" s="448">
        <v>0</v>
      </c>
      <c r="K22" s="448">
        <v>0</v>
      </c>
      <c r="L22" s="448">
        <v>0</v>
      </c>
      <c r="M22" s="448">
        <v>0</v>
      </c>
      <c r="N22" s="448">
        <v>0</v>
      </c>
      <c r="O22" s="448">
        <v>0</v>
      </c>
      <c r="P22" s="448">
        <v>0</v>
      </c>
      <c r="Q22" s="448">
        <v>0</v>
      </c>
      <c r="R22" s="448">
        <v>0</v>
      </c>
      <c r="S22" s="448">
        <v>0</v>
      </c>
      <c r="T22" s="448">
        <v>0</v>
      </c>
      <c r="U22" s="448">
        <v>3</v>
      </c>
      <c r="V22" s="448">
        <v>1</v>
      </c>
      <c r="W22" s="448">
        <v>1</v>
      </c>
      <c r="X22" s="448">
        <v>0</v>
      </c>
      <c r="Y22" s="448"/>
    </row>
    <row r="23" spans="1:25" s="143" customFormat="1" ht="12.75">
      <c r="A23" s="584"/>
      <c r="B23" s="24" t="s">
        <v>46</v>
      </c>
      <c r="C23" s="440">
        <v>7</v>
      </c>
      <c r="D23" s="20">
        <v>0</v>
      </c>
      <c r="E23" s="20">
        <v>0</v>
      </c>
      <c r="F23" s="20">
        <v>0</v>
      </c>
      <c r="G23" s="20">
        <v>0</v>
      </c>
      <c r="H23" s="20">
        <v>0</v>
      </c>
      <c r="I23" s="449">
        <v>0</v>
      </c>
      <c r="J23" s="449">
        <v>0</v>
      </c>
      <c r="K23" s="449">
        <v>0</v>
      </c>
      <c r="L23" s="449">
        <v>0</v>
      </c>
      <c r="M23" s="449">
        <v>0</v>
      </c>
      <c r="N23" s="449">
        <v>0</v>
      </c>
      <c r="O23" s="449">
        <v>0</v>
      </c>
      <c r="P23" s="449">
        <v>0</v>
      </c>
      <c r="Q23" s="449">
        <v>0</v>
      </c>
      <c r="R23" s="449">
        <v>0</v>
      </c>
      <c r="S23" s="449">
        <v>1</v>
      </c>
      <c r="T23" s="449">
        <v>2</v>
      </c>
      <c r="U23" s="449">
        <v>2</v>
      </c>
      <c r="V23" s="449">
        <v>0</v>
      </c>
      <c r="W23" s="449">
        <v>1</v>
      </c>
      <c r="X23" s="449">
        <v>1</v>
      </c>
      <c r="Y23" s="449"/>
    </row>
    <row r="24" spans="1:25" s="143" customFormat="1" ht="12.75">
      <c r="A24" s="582" t="s">
        <v>80</v>
      </c>
      <c r="B24" s="21" t="s">
        <v>2</v>
      </c>
      <c r="C24" s="10">
        <v>6</v>
      </c>
      <c r="D24" s="22">
        <v>0</v>
      </c>
      <c r="E24" s="22">
        <v>0</v>
      </c>
      <c r="F24" s="22">
        <v>0</v>
      </c>
      <c r="G24" s="22">
        <v>0</v>
      </c>
      <c r="H24" s="22">
        <v>0</v>
      </c>
      <c r="I24" s="447">
        <v>0</v>
      </c>
      <c r="J24" s="447">
        <v>0</v>
      </c>
      <c r="K24" s="447">
        <v>0</v>
      </c>
      <c r="L24" s="447">
        <v>0</v>
      </c>
      <c r="M24" s="447">
        <v>0</v>
      </c>
      <c r="N24" s="447">
        <v>0</v>
      </c>
      <c r="O24" s="447">
        <v>0</v>
      </c>
      <c r="P24" s="447">
        <v>1</v>
      </c>
      <c r="Q24" s="447">
        <v>0</v>
      </c>
      <c r="R24" s="447">
        <v>0</v>
      </c>
      <c r="S24" s="447">
        <v>1</v>
      </c>
      <c r="T24" s="447">
        <v>0</v>
      </c>
      <c r="U24" s="447">
        <v>2</v>
      </c>
      <c r="V24" s="447">
        <v>2</v>
      </c>
      <c r="W24" s="447">
        <v>0</v>
      </c>
      <c r="X24" s="447">
        <v>0</v>
      </c>
      <c r="Y24" s="447"/>
    </row>
    <row r="25" spans="1:25" s="143" customFormat="1" ht="12.75">
      <c r="A25" s="583"/>
      <c r="B25" s="23" t="s">
        <v>45</v>
      </c>
      <c r="C25" s="10">
        <v>4</v>
      </c>
      <c r="D25" s="19">
        <v>0</v>
      </c>
      <c r="E25" s="19">
        <v>0</v>
      </c>
      <c r="F25" s="19">
        <v>0</v>
      </c>
      <c r="G25" s="19">
        <v>0</v>
      </c>
      <c r="H25" s="19">
        <v>0</v>
      </c>
      <c r="I25" s="448">
        <v>0</v>
      </c>
      <c r="J25" s="448">
        <v>0</v>
      </c>
      <c r="K25" s="448">
        <v>0</v>
      </c>
      <c r="L25" s="448">
        <v>0</v>
      </c>
      <c r="M25" s="448">
        <v>0</v>
      </c>
      <c r="N25" s="448">
        <v>0</v>
      </c>
      <c r="O25" s="448">
        <v>0</v>
      </c>
      <c r="P25" s="448">
        <v>1</v>
      </c>
      <c r="Q25" s="448">
        <v>0</v>
      </c>
      <c r="R25" s="448">
        <v>0</v>
      </c>
      <c r="S25" s="448">
        <v>1</v>
      </c>
      <c r="T25" s="448">
        <v>0</v>
      </c>
      <c r="U25" s="448">
        <v>1</v>
      </c>
      <c r="V25" s="448">
        <v>1</v>
      </c>
      <c r="W25" s="448">
        <v>0</v>
      </c>
      <c r="X25" s="448">
        <v>0</v>
      </c>
      <c r="Y25" s="448"/>
    </row>
    <row r="26" spans="1:25" s="143" customFormat="1" ht="12.75">
      <c r="A26" s="584"/>
      <c r="B26" s="24" t="s">
        <v>46</v>
      </c>
      <c r="C26" s="440">
        <v>2</v>
      </c>
      <c r="D26" s="20">
        <v>0</v>
      </c>
      <c r="E26" s="20">
        <v>0</v>
      </c>
      <c r="F26" s="20">
        <v>0</v>
      </c>
      <c r="G26" s="20">
        <v>0</v>
      </c>
      <c r="H26" s="20">
        <v>0</v>
      </c>
      <c r="I26" s="449">
        <v>0</v>
      </c>
      <c r="J26" s="449">
        <v>0</v>
      </c>
      <c r="K26" s="449">
        <v>0</v>
      </c>
      <c r="L26" s="449">
        <v>0</v>
      </c>
      <c r="M26" s="449">
        <v>0</v>
      </c>
      <c r="N26" s="449">
        <v>0</v>
      </c>
      <c r="O26" s="449">
        <v>0</v>
      </c>
      <c r="P26" s="449">
        <v>0</v>
      </c>
      <c r="Q26" s="449">
        <v>0</v>
      </c>
      <c r="R26" s="449">
        <v>0</v>
      </c>
      <c r="S26" s="449">
        <v>0</v>
      </c>
      <c r="T26" s="449">
        <v>0</v>
      </c>
      <c r="U26" s="449">
        <v>1</v>
      </c>
      <c r="V26" s="449">
        <v>1</v>
      </c>
      <c r="W26" s="449">
        <v>0</v>
      </c>
      <c r="X26" s="449">
        <v>0</v>
      </c>
      <c r="Y26" s="449"/>
    </row>
    <row r="27" spans="1:25" s="143" customFormat="1" ht="12.75">
      <c r="A27" s="582" t="s">
        <v>81</v>
      </c>
      <c r="B27" s="21" t="s">
        <v>2</v>
      </c>
      <c r="C27" s="10">
        <v>16</v>
      </c>
      <c r="D27" s="22">
        <v>0</v>
      </c>
      <c r="E27" s="22">
        <v>0</v>
      </c>
      <c r="F27" s="22">
        <v>0</v>
      </c>
      <c r="G27" s="22">
        <v>0</v>
      </c>
      <c r="H27" s="22">
        <v>0</v>
      </c>
      <c r="I27" s="447">
        <v>0</v>
      </c>
      <c r="J27" s="447">
        <v>0</v>
      </c>
      <c r="K27" s="447">
        <v>0</v>
      </c>
      <c r="L27" s="447">
        <v>0</v>
      </c>
      <c r="M27" s="447">
        <v>0</v>
      </c>
      <c r="N27" s="447">
        <v>0</v>
      </c>
      <c r="O27" s="447">
        <v>0</v>
      </c>
      <c r="P27" s="447">
        <v>1</v>
      </c>
      <c r="Q27" s="447">
        <v>1</v>
      </c>
      <c r="R27" s="447">
        <v>1</v>
      </c>
      <c r="S27" s="447">
        <v>1</v>
      </c>
      <c r="T27" s="447">
        <v>4</v>
      </c>
      <c r="U27" s="447">
        <v>3</v>
      </c>
      <c r="V27" s="447">
        <v>1</v>
      </c>
      <c r="W27" s="447">
        <v>2</v>
      </c>
      <c r="X27" s="447">
        <v>2</v>
      </c>
      <c r="Y27" s="447"/>
    </row>
    <row r="28" spans="1:25" s="143" customFormat="1" ht="12.75">
      <c r="A28" s="583"/>
      <c r="B28" s="23" t="s">
        <v>45</v>
      </c>
      <c r="C28" s="10">
        <v>11</v>
      </c>
      <c r="D28" s="19">
        <v>0</v>
      </c>
      <c r="E28" s="19">
        <v>0</v>
      </c>
      <c r="F28" s="19">
        <v>0</v>
      </c>
      <c r="G28" s="19">
        <v>0</v>
      </c>
      <c r="H28" s="19">
        <v>0</v>
      </c>
      <c r="I28" s="448">
        <v>0</v>
      </c>
      <c r="J28" s="448">
        <v>0</v>
      </c>
      <c r="K28" s="448">
        <v>0</v>
      </c>
      <c r="L28" s="448">
        <v>0</v>
      </c>
      <c r="M28" s="448">
        <v>0</v>
      </c>
      <c r="N28" s="448">
        <v>0</v>
      </c>
      <c r="O28" s="448">
        <v>0</v>
      </c>
      <c r="P28" s="448">
        <v>1</v>
      </c>
      <c r="Q28" s="448">
        <v>1</v>
      </c>
      <c r="R28" s="448">
        <v>1</v>
      </c>
      <c r="S28" s="448">
        <v>1</v>
      </c>
      <c r="T28" s="448">
        <v>4</v>
      </c>
      <c r="U28" s="448">
        <v>3</v>
      </c>
      <c r="V28" s="448">
        <v>0</v>
      </c>
      <c r="W28" s="448">
        <v>0</v>
      </c>
      <c r="X28" s="448">
        <v>0</v>
      </c>
      <c r="Y28" s="448"/>
    </row>
    <row r="29" spans="1:25" s="143" customFormat="1" ht="12.75">
      <c r="A29" s="584"/>
      <c r="B29" s="24" t="s">
        <v>46</v>
      </c>
      <c r="C29" s="440">
        <v>5</v>
      </c>
      <c r="D29" s="20">
        <v>0</v>
      </c>
      <c r="E29" s="20">
        <v>0</v>
      </c>
      <c r="F29" s="20">
        <v>0</v>
      </c>
      <c r="G29" s="20">
        <v>0</v>
      </c>
      <c r="H29" s="20">
        <v>0</v>
      </c>
      <c r="I29" s="449">
        <v>0</v>
      </c>
      <c r="J29" s="449">
        <v>0</v>
      </c>
      <c r="K29" s="449">
        <v>0</v>
      </c>
      <c r="L29" s="449">
        <v>0</v>
      </c>
      <c r="M29" s="449">
        <v>0</v>
      </c>
      <c r="N29" s="449">
        <v>0</v>
      </c>
      <c r="O29" s="449">
        <v>0</v>
      </c>
      <c r="P29" s="449">
        <v>0</v>
      </c>
      <c r="Q29" s="449">
        <v>0</v>
      </c>
      <c r="R29" s="449">
        <v>0</v>
      </c>
      <c r="S29" s="449">
        <v>0</v>
      </c>
      <c r="T29" s="449">
        <v>0</v>
      </c>
      <c r="U29" s="449">
        <v>0</v>
      </c>
      <c r="V29" s="449">
        <v>1</v>
      </c>
      <c r="W29" s="449">
        <v>2</v>
      </c>
      <c r="X29" s="449">
        <v>2</v>
      </c>
      <c r="Y29" s="449"/>
    </row>
    <row r="30" spans="1:25" s="143" customFormat="1" ht="12.75">
      <c r="A30" s="582" t="s">
        <v>82</v>
      </c>
      <c r="B30" s="21" t="s">
        <v>2</v>
      </c>
      <c r="C30" s="10">
        <v>17</v>
      </c>
      <c r="D30" s="22">
        <v>0</v>
      </c>
      <c r="E30" s="22">
        <v>0</v>
      </c>
      <c r="F30" s="22">
        <v>0</v>
      </c>
      <c r="G30" s="22">
        <v>0</v>
      </c>
      <c r="H30" s="22">
        <v>0</v>
      </c>
      <c r="I30" s="447">
        <v>0</v>
      </c>
      <c r="J30" s="447">
        <v>0</v>
      </c>
      <c r="K30" s="447">
        <v>0</v>
      </c>
      <c r="L30" s="447">
        <v>0</v>
      </c>
      <c r="M30" s="447">
        <v>0</v>
      </c>
      <c r="N30" s="447">
        <v>0</v>
      </c>
      <c r="O30" s="447">
        <v>1</v>
      </c>
      <c r="P30" s="447">
        <v>0</v>
      </c>
      <c r="Q30" s="447">
        <v>0</v>
      </c>
      <c r="R30" s="447">
        <v>0</v>
      </c>
      <c r="S30" s="447">
        <v>2</v>
      </c>
      <c r="T30" s="447">
        <v>3</v>
      </c>
      <c r="U30" s="447">
        <v>4</v>
      </c>
      <c r="V30" s="447">
        <v>3</v>
      </c>
      <c r="W30" s="447">
        <v>3</v>
      </c>
      <c r="X30" s="447">
        <v>1</v>
      </c>
      <c r="Y30" s="447"/>
    </row>
    <row r="31" spans="1:25" s="143" customFormat="1" ht="12.75">
      <c r="A31" s="583"/>
      <c r="B31" s="23" t="s">
        <v>45</v>
      </c>
      <c r="C31" s="10">
        <v>7</v>
      </c>
      <c r="D31" s="19">
        <v>0</v>
      </c>
      <c r="E31" s="19">
        <v>0</v>
      </c>
      <c r="F31" s="19">
        <v>0</v>
      </c>
      <c r="G31" s="19">
        <v>0</v>
      </c>
      <c r="H31" s="19">
        <v>0</v>
      </c>
      <c r="I31" s="448">
        <v>0</v>
      </c>
      <c r="J31" s="448">
        <v>0</v>
      </c>
      <c r="K31" s="448">
        <v>0</v>
      </c>
      <c r="L31" s="448">
        <v>0</v>
      </c>
      <c r="M31" s="448">
        <v>0</v>
      </c>
      <c r="N31" s="448">
        <v>0</v>
      </c>
      <c r="O31" s="448">
        <v>1</v>
      </c>
      <c r="P31" s="448">
        <v>0</v>
      </c>
      <c r="Q31" s="448">
        <v>0</v>
      </c>
      <c r="R31" s="448">
        <v>0</v>
      </c>
      <c r="S31" s="448">
        <v>1</v>
      </c>
      <c r="T31" s="448">
        <v>2</v>
      </c>
      <c r="U31" s="448">
        <v>1</v>
      </c>
      <c r="V31" s="448">
        <v>1</v>
      </c>
      <c r="W31" s="448">
        <v>1</v>
      </c>
      <c r="X31" s="448">
        <v>0</v>
      </c>
      <c r="Y31" s="448"/>
    </row>
    <row r="32" spans="1:25" s="143" customFormat="1" ht="12.75">
      <c r="A32" s="584"/>
      <c r="B32" s="24" t="s">
        <v>46</v>
      </c>
      <c r="C32" s="440">
        <v>10</v>
      </c>
      <c r="D32" s="20">
        <v>0</v>
      </c>
      <c r="E32" s="20">
        <v>0</v>
      </c>
      <c r="F32" s="20">
        <v>0</v>
      </c>
      <c r="G32" s="20">
        <v>0</v>
      </c>
      <c r="H32" s="20">
        <v>0</v>
      </c>
      <c r="I32" s="449">
        <v>0</v>
      </c>
      <c r="J32" s="449">
        <v>0</v>
      </c>
      <c r="K32" s="449">
        <v>0</v>
      </c>
      <c r="L32" s="449">
        <v>0</v>
      </c>
      <c r="M32" s="449">
        <v>0</v>
      </c>
      <c r="N32" s="449">
        <v>0</v>
      </c>
      <c r="O32" s="449">
        <v>0</v>
      </c>
      <c r="P32" s="449">
        <v>0</v>
      </c>
      <c r="Q32" s="449">
        <v>0</v>
      </c>
      <c r="R32" s="449">
        <v>0</v>
      </c>
      <c r="S32" s="449">
        <v>1</v>
      </c>
      <c r="T32" s="449">
        <v>1</v>
      </c>
      <c r="U32" s="449">
        <v>3</v>
      </c>
      <c r="V32" s="449">
        <v>2</v>
      </c>
      <c r="W32" s="449">
        <v>2</v>
      </c>
      <c r="X32" s="449">
        <v>1</v>
      </c>
      <c r="Y32" s="449"/>
    </row>
    <row r="33" spans="1:25" s="143" customFormat="1" ht="12.75">
      <c r="A33" s="582" t="s">
        <v>83</v>
      </c>
      <c r="B33" s="21" t="s">
        <v>2</v>
      </c>
      <c r="C33" s="10">
        <v>21</v>
      </c>
      <c r="D33" s="22">
        <v>0</v>
      </c>
      <c r="E33" s="22">
        <v>0</v>
      </c>
      <c r="F33" s="22">
        <v>0</v>
      </c>
      <c r="G33" s="22">
        <v>0</v>
      </c>
      <c r="H33" s="22">
        <v>0</v>
      </c>
      <c r="I33" s="447">
        <v>0</v>
      </c>
      <c r="J33" s="447">
        <v>0</v>
      </c>
      <c r="K33" s="447">
        <v>0</v>
      </c>
      <c r="L33" s="447">
        <v>0</v>
      </c>
      <c r="M33" s="447">
        <v>0</v>
      </c>
      <c r="N33" s="447">
        <v>0</v>
      </c>
      <c r="O33" s="447">
        <v>0</v>
      </c>
      <c r="P33" s="447">
        <v>1</v>
      </c>
      <c r="Q33" s="447">
        <v>2</v>
      </c>
      <c r="R33" s="447">
        <v>1</v>
      </c>
      <c r="S33" s="447">
        <v>5</v>
      </c>
      <c r="T33" s="447">
        <v>2</v>
      </c>
      <c r="U33" s="447">
        <v>3</v>
      </c>
      <c r="V33" s="447">
        <v>3</v>
      </c>
      <c r="W33" s="447">
        <v>3</v>
      </c>
      <c r="X33" s="447">
        <v>1</v>
      </c>
      <c r="Y33" s="447"/>
    </row>
    <row r="34" spans="1:25" s="143" customFormat="1" ht="12.75">
      <c r="A34" s="583"/>
      <c r="B34" s="23" t="s">
        <v>45</v>
      </c>
      <c r="C34" s="10">
        <v>11</v>
      </c>
      <c r="D34" s="19">
        <v>0</v>
      </c>
      <c r="E34" s="19">
        <v>0</v>
      </c>
      <c r="F34" s="19">
        <v>0</v>
      </c>
      <c r="G34" s="19">
        <v>0</v>
      </c>
      <c r="H34" s="19">
        <v>0</v>
      </c>
      <c r="I34" s="448">
        <v>0</v>
      </c>
      <c r="J34" s="448">
        <v>0</v>
      </c>
      <c r="K34" s="448">
        <v>0</v>
      </c>
      <c r="L34" s="448">
        <v>0</v>
      </c>
      <c r="M34" s="448">
        <v>0</v>
      </c>
      <c r="N34" s="448">
        <v>0</v>
      </c>
      <c r="O34" s="448">
        <v>0</v>
      </c>
      <c r="P34" s="448">
        <v>1</v>
      </c>
      <c r="Q34" s="448">
        <v>2</v>
      </c>
      <c r="R34" s="448">
        <v>1</v>
      </c>
      <c r="S34" s="448">
        <v>3</v>
      </c>
      <c r="T34" s="448">
        <v>2</v>
      </c>
      <c r="U34" s="448">
        <v>1</v>
      </c>
      <c r="V34" s="448">
        <v>0</v>
      </c>
      <c r="W34" s="448">
        <v>0</v>
      </c>
      <c r="X34" s="448">
        <v>1</v>
      </c>
      <c r="Y34" s="448"/>
    </row>
    <row r="35" spans="1:25" s="143" customFormat="1" ht="12.75">
      <c r="A35" s="584"/>
      <c r="B35" s="24" t="s">
        <v>46</v>
      </c>
      <c r="C35" s="440">
        <v>10</v>
      </c>
      <c r="D35" s="20">
        <v>0</v>
      </c>
      <c r="E35" s="20">
        <v>0</v>
      </c>
      <c r="F35" s="20">
        <v>0</v>
      </c>
      <c r="G35" s="20">
        <v>0</v>
      </c>
      <c r="H35" s="20">
        <v>0</v>
      </c>
      <c r="I35" s="449">
        <v>0</v>
      </c>
      <c r="J35" s="449">
        <v>0</v>
      </c>
      <c r="K35" s="449">
        <v>0</v>
      </c>
      <c r="L35" s="449">
        <v>0</v>
      </c>
      <c r="M35" s="449">
        <v>0</v>
      </c>
      <c r="N35" s="449">
        <v>0</v>
      </c>
      <c r="O35" s="449">
        <v>0</v>
      </c>
      <c r="P35" s="449">
        <v>0</v>
      </c>
      <c r="Q35" s="449">
        <v>0</v>
      </c>
      <c r="R35" s="449">
        <v>0</v>
      </c>
      <c r="S35" s="449">
        <v>2</v>
      </c>
      <c r="T35" s="449">
        <v>0</v>
      </c>
      <c r="U35" s="449">
        <v>2</v>
      </c>
      <c r="V35" s="449">
        <v>3</v>
      </c>
      <c r="W35" s="449">
        <v>3</v>
      </c>
      <c r="X35" s="449">
        <v>0</v>
      </c>
      <c r="Y35" s="449"/>
    </row>
    <row r="36" spans="1:25" s="143" customFormat="1" ht="12.75">
      <c r="A36" s="582" t="s">
        <v>84</v>
      </c>
      <c r="B36" s="21" t="s">
        <v>2</v>
      </c>
      <c r="C36" s="10">
        <v>6</v>
      </c>
      <c r="D36" s="22">
        <v>0</v>
      </c>
      <c r="E36" s="22">
        <v>0</v>
      </c>
      <c r="F36" s="22">
        <v>0</v>
      </c>
      <c r="G36" s="22">
        <v>0</v>
      </c>
      <c r="H36" s="22">
        <v>0</v>
      </c>
      <c r="I36" s="447">
        <v>0</v>
      </c>
      <c r="J36" s="447">
        <v>0</v>
      </c>
      <c r="K36" s="447">
        <v>0</v>
      </c>
      <c r="L36" s="447">
        <v>0</v>
      </c>
      <c r="M36" s="447">
        <v>0</v>
      </c>
      <c r="N36" s="447">
        <v>0</v>
      </c>
      <c r="O36" s="447">
        <v>0</v>
      </c>
      <c r="P36" s="447">
        <v>0</v>
      </c>
      <c r="Q36" s="447">
        <v>1</v>
      </c>
      <c r="R36" s="447">
        <v>3</v>
      </c>
      <c r="S36" s="447">
        <v>0</v>
      </c>
      <c r="T36" s="447">
        <v>2</v>
      </c>
      <c r="U36" s="447">
        <v>0</v>
      </c>
      <c r="V36" s="447">
        <v>0</v>
      </c>
      <c r="W36" s="447">
        <v>0</v>
      </c>
      <c r="X36" s="447">
        <v>0</v>
      </c>
      <c r="Y36" s="447"/>
    </row>
    <row r="37" spans="1:25" s="143" customFormat="1" ht="12.75">
      <c r="A37" s="583"/>
      <c r="B37" s="23" t="s">
        <v>45</v>
      </c>
      <c r="C37" s="10">
        <v>5</v>
      </c>
      <c r="D37" s="19">
        <v>0</v>
      </c>
      <c r="E37" s="19">
        <v>0</v>
      </c>
      <c r="F37" s="19">
        <v>0</v>
      </c>
      <c r="G37" s="19">
        <v>0</v>
      </c>
      <c r="H37" s="19">
        <v>0</v>
      </c>
      <c r="I37" s="448">
        <v>0</v>
      </c>
      <c r="J37" s="448">
        <v>0</v>
      </c>
      <c r="K37" s="448">
        <v>0</v>
      </c>
      <c r="L37" s="448">
        <v>0</v>
      </c>
      <c r="M37" s="448">
        <v>0</v>
      </c>
      <c r="N37" s="448">
        <v>0</v>
      </c>
      <c r="O37" s="448">
        <v>0</v>
      </c>
      <c r="P37" s="448">
        <v>0</v>
      </c>
      <c r="Q37" s="448">
        <v>1</v>
      </c>
      <c r="R37" s="448">
        <v>3</v>
      </c>
      <c r="S37" s="448">
        <v>0</v>
      </c>
      <c r="T37" s="448">
        <v>1</v>
      </c>
      <c r="U37" s="448">
        <v>0</v>
      </c>
      <c r="V37" s="448">
        <v>0</v>
      </c>
      <c r="W37" s="448">
        <v>0</v>
      </c>
      <c r="X37" s="448">
        <v>0</v>
      </c>
      <c r="Y37" s="448"/>
    </row>
    <row r="38" spans="1:25" s="143" customFormat="1" ht="12.75">
      <c r="A38" s="584"/>
      <c r="B38" s="24" t="s">
        <v>46</v>
      </c>
      <c r="C38" s="440">
        <v>1</v>
      </c>
      <c r="D38" s="20">
        <v>0</v>
      </c>
      <c r="E38" s="20">
        <v>0</v>
      </c>
      <c r="F38" s="20">
        <v>0</v>
      </c>
      <c r="G38" s="20">
        <v>0</v>
      </c>
      <c r="H38" s="20">
        <v>0</v>
      </c>
      <c r="I38" s="449">
        <v>0</v>
      </c>
      <c r="J38" s="449">
        <v>0</v>
      </c>
      <c r="K38" s="449">
        <v>0</v>
      </c>
      <c r="L38" s="449">
        <v>0</v>
      </c>
      <c r="M38" s="449">
        <v>0</v>
      </c>
      <c r="N38" s="449">
        <v>0</v>
      </c>
      <c r="O38" s="449">
        <v>0</v>
      </c>
      <c r="P38" s="449">
        <v>0</v>
      </c>
      <c r="Q38" s="449">
        <v>0</v>
      </c>
      <c r="R38" s="449">
        <v>0</v>
      </c>
      <c r="S38" s="449">
        <v>0</v>
      </c>
      <c r="T38" s="449">
        <v>1</v>
      </c>
      <c r="U38" s="449">
        <v>0</v>
      </c>
      <c r="V38" s="449">
        <v>0</v>
      </c>
      <c r="W38" s="449">
        <v>0</v>
      </c>
      <c r="X38" s="449">
        <v>0</v>
      </c>
      <c r="Y38" s="449"/>
    </row>
    <row r="39" spans="1:25" s="143" customFormat="1" ht="12.75">
      <c r="A39" s="582" t="s">
        <v>85</v>
      </c>
      <c r="B39" s="21" t="s">
        <v>2</v>
      </c>
      <c r="C39" s="10">
        <v>5</v>
      </c>
      <c r="D39" s="22">
        <v>0</v>
      </c>
      <c r="E39" s="22">
        <v>0</v>
      </c>
      <c r="F39" s="22">
        <v>0</v>
      </c>
      <c r="G39" s="22">
        <v>0</v>
      </c>
      <c r="H39" s="22">
        <v>0</v>
      </c>
      <c r="I39" s="447">
        <v>0</v>
      </c>
      <c r="J39" s="447">
        <v>0</v>
      </c>
      <c r="K39" s="447">
        <v>0</v>
      </c>
      <c r="L39" s="447">
        <v>0</v>
      </c>
      <c r="M39" s="447">
        <v>0</v>
      </c>
      <c r="N39" s="447">
        <v>0</v>
      </c>
      <c r="O39" s="447">
        <v>0</v>
      </c>
      <c r="P39" s="447">
        <v>0</v>
      </c>
      <c r="Q39" s="447">
        <v>1</v>
      </c>
      <c r="R39" s="447">
        <v>1</v>
      </c>
      <c r="S39" s="447">
        <v>1</v>
      </c>
      <c r="T39" s="447">
        <v>1</v>
      </c>
      <c r="U39" s="447">
        <v>0</v>
      </c>
      <c r="V39" s="447">
        <v>0</v>
      </c>
      <c r="W39" s="447">
        <v>1</v>
      </c>
      <c r="X39" s="447">
        <v>0</v>
      </c>
      <c r="Y39" s="447"/>
    </row>
    <row r="40" spans="1:25" s="143" customFormat="1" ht="12.75">
      <c r="A40" s="583"/>
      <c r="B40" s="23" t="s">
        <v>45</v>
      </c>
      <c r="C40" s="10">
        <v>3</v>
      </c>
      <c r="D40" s="19">
        <v>0</v>
      </c>
      <c r="E40" s="19">
        <v>0</v>
      </c>
      <c r="F40" s="19">
        <v>0</v>
      </c>
      <c r="G40" s="19">
        <v>0</v>
      </c>
      <c r="H40" s="19">
        <v>0</v>
      </c>
      <c r="I40" s="448">
        <v>0</v>
      </c>
      <c r="J40" s="448">
        <v>0</v>
      </c>
      <c r="K40" s="448">
        <v>0</v>
      </c>
      <c r="L40" s="448">
        <v>0</v>
      </c>
      <c r="M40" s="448">
        <v>0</v>
      </c>
      <c r="N40" s="448">
        <v>0</v>
      </c>
      <c r="O40" s="448">
        <v>0</v>
      </c>
      <c r="P40" s="448">
        <v>0</v>
      </c>
      <c r="Q40" s="448">
        <v>1</v>
      </c>
      <c r="R40" s="448">
        <v>0</v>
      </c>
      <c r="S40" s="448">
        <v>1</v>
      </c>
      <c r="T40" s="448">
        <v>1</v>
      </c>
      <c r="U40" s="448">
        <v>0</v>
      </c>
      <c r="V40" s="448">
        <v>0</v>
      </c>
      <c r="W40" s="448">
        <v>0</v>
      </c>
      <c r="X40" s="448">
        <v>0</v>
      </c>
      <c r="Y40" s="448"/>
    </row>
    <row r="41" spans="1:25" s="143" customFormat="1" ht="12.75">
      <c r="A41" s="584"/>
      <c r="B41" s="24" t="s">
        <v>46</v>
      </c>
      <c r="C41" s="440">
        <v>2</v>
      </c>
      <c r="D41" s="20">
        <v>0</v>
      </c>
      <c r="E41" s="20">
        <v>0</v>
      </c>
      <c r="F41" s="20">
        <v>0</v>
      </c>
      <c r="G41" s="20">
        <v>0</v>
      </c>
      <c r="H41" s="20">
        <v>0</v>
      </c>
      <c r="I41" s="449">
        <v>0</v>
      </c>
      <c r="J41" s="449">
        <v>0</v>
      </c>
      <c r="K41" s="449">
        <v>0</v>
      </c>
      <c r="L41" s="449">
        <v>0</v>
      </c>
      <c r="M41" s="449">
        <v>0</v>
      </c>
      <c r="N41" s="449">
        <v>0</v>
      </c>
      <c r="O41" s="449">
        <v>0</v>
      </c>
      <c r="P41" s="449">
        <v>0</v>
      </c>
      <c r="Q41" s="449">
        <v>0</v>
      </c>
      <c r="R41" s="449">
        <v>1</v>
      </c>
      <c r="S41" s="449">
        <v>0</v>
      </c>
      <c r="T41" s="449">
        <v>0</v>
      </c>
      <c r="U41" s="449">
        <v>0</v>
      </c>
      <c r="V41" s="449">
        <v>0</v>
      </c>
      <c r="W41" s="449">
        <v>1</v>
      </c>
      <c r="X41" s="449">
        <v>0</v>
      </c>
      <c r="Y41" s="449"/>
    </row>
    <row r="42" spans="1:25" s="143" customFormat="1" ht="12.75">
      <c r="A42" s="582" t="s">
        <v>86</v>
      </c>
      <c r="B42" s="21" t="s">
        <v>2</v>
      </c>
      <c r="C42" s="10">
        <v>4</v>
      </c>
      <c r="D42" s="22">
        <v>0</v>
      </c>
      <c r="E42" s="22">
        <v>0</v>
      </c>
      <c r="F42" s="22">
        <v>0</v>
      </c>
      <c r="G42" s="22">
        <v>0</v>
      </c>
      <c r="H42" s="22">
        <v>0</v>
      </c>
      <c r="I42" s="447">
        <v>0</v>
      </c>
      <c r="J42" s="447">
        <v>0</v>
      </c>
      <c r="K42" s="447">
        <v>0</v>
      </c>
      <c r="L42" s="447">
        <v>0</v>
      </c>
      <c r="M42" s="447">
        <v>0</v>
      </c>
      <c r="N42" s="447">
        <v>0</v>
      </c>
      <c r="O42" s="447">
        <v>0</v>
      </c>
      <c r="P42" s="447">
        <v>0</v>
      </c>
      <c r="Q42" s="447">
        <v>0</v>
      </c>
      <c r="R42" s="447">
        <v>0</v>
      </c>
      <c r="S42" s="447">
        <v>0</v>
      </c>
      <c r="T42" s="447">
        <v>1</v>
      </c>
      <c r="U42" s="447">
        <v>0</v>
      </c>
      <c r="V42" s="447">
        <v>2</v>
      </c>
      <c r="W42" s="447">
        <v>1</v>
      </c>
      <c r="X42" s="447">
        <v>0</v>
      </c>
      <c r="Y42" s="447"/>
    </row>
    <row r="43" spans="1:25" s="143" customFormat="1" ht="12.75">
      <c r="A43" s="583"/>
      <c r="B43" s="23" t="s">
        <v>45</v>
      </c>
      <c r="C43" s="10">
        <v>1</v>
      </c>
      <c r="D43" s="19">
        <v>0</v>
      </c>
      <c r="E43" s="19">
        <v>0</v>
      </c>
      <c r="F43" s="19">
        <v>0</v>
      </c>
      <c r="G43" s="19">
        <v>0</v>
      </c>
      <c r="H43" s="19">
        <v>0</v>
      </c>
      <c r="I43" s="448">
        <v>0</v>
      </c>
      <c r="J43" s="448">
        <v>0</v>
      </c>
      <c r="K43" s="448">
        <v>0</v>
      </c>
      <c r="L43" s="448">
        <v>0</v>
      </c>
      <c r="M43" s="448">
        <v>0</v>
      </c>
      <c r="N43" s="448">
        <v>0</v>
      </c>
      <c r="O43" s="448">
        <v>0</v>
      </c>
      <c r="P43" s="448">
        <v>0</v>
      </c>
      <c r="Q43" s="448">
        <v>0</v>
      </c>
      <c r="R43" s="448">
        <v>0</v>
      </c>
      <c r="S43" s="448">
        <v>0</v>
      </c>
      <c r="T43" s="448">
        <v>1</v>
      </c>
      <c r="U43" s="448">
        <v>0</v>
      </c>
      <c r="V43" s="448">
        <v>0</v>
      </c>
      <c r="W43" s="448">
        <v>0</v>
      </c>
      <c r="X43" s="448">
        <v>0</v>
      </c>
      <c r="Y43" s="448"/>
    </row>
    <row r="44" spans="1:25" s="143" customFormat="1" ht="12.75">
      <c r="A44" s="584"/>
      <c r="B44" s="24" t="s">
        <v>46</v>
      </c>
      <c r="C44" s="440">
        <v>3</v>
      </c>
      <c r="D44" s="20">
        <v>0</v>
      </c>
      <c r="E44" s="20">
        <v>0</v>
      </c>
      <c r="F44" s="20">
        <v>0</v>
      </c>
      <c r="G44" s="20">
        <v>0</v>
      </c>
      <c r="H44" s="20">
        <v>0</v>
      </c>
      <c r="I44" s="449">
        <v>0</v>
      </c>
      <c r="J44" s="449">
        <v>0</v>
      </c>
      <c r="K44" s="449">
        <v>0</v>
      </c>
      <c r="L44" s="449">
        <v>0</v>
      </c>
      <c r="M44" s="449">
        <v>0</v>
      </c>
      <c r="N44" s="449">
        <v>0</v>
      </c>
      <c r="O44" s="449">
        <v>0</v>
      </c>
      <c r="P44" s="449">
        <v>0</v>
      </c>
      <c r="Q44" s="449">
        <v>0</v>
      </c>
      <c r="R44" s="449">
        <v>0</v>
      </c>
      <c r="S44" s="449">
        <v>0</v>
      </c>
      <c r="T44" s="449">
        <v>0</v>
      </c>
      <c r="U44" s="449">
        <v>0</v>
      </c>
      <c r="V44" s="449">
        <v>2</v>
      </c>
      <c r="W44" s="449">
        <v>1</v>
      </c>
      <c r="X44" s="449">
        <v>0</v>
      </c>
      <c r="Y44" s="449"/>
    </row>
    <row r="45" spans="1:25" s="143" customFormat="1" ht="12.75">
      <c r="A45" s="582" t="s">
        <v>87</v>
      </c>
      <c r="B45" s="21" t="s">
        <v>2</v>
      </c>
      <c r="C45" s="10">
        <v>20</v>
      </c>
      <c r="D45" s="22">
        <v>0</v>
      </c>
      <c r="E45" s="22">
        <v>0</v>
      </c>
      <c r="F45" s="22">
        <v>0</v>
      </c>
      <c r="G45" s="22">
        <v>0</v>
      </c>
      <c r="H45" s="22">
        <v>0</v>
      </c>
      <c r="I45" s="447">
        <v>0</v>
      </c>
      <c r="J45" s="447">
        <v>0</v>
      </c>
      <c r="K45" s="447">
        <v>0</v>
      </c>
      <c r="L45" s="447">
        <v>0</v>
      </c>
      <c r="M45" s="447">
        <v>1</v>
      </c>
      <c r="N45" s="447">
        <v>0</v>
      </c>
      <c r="O45" s="447">
        <v>0</v>
      </c>
      <c r="P45" s="447">
        <v>0</v>
      </c>
      <c r="Q45" s="447">
        <v>1</v>
      </c>
      <c r="R45" s="447">
        <v>1</v>
      </c>
      <c r="S45" s="447">
        <v>2</v>
      </c>
      <c r="T45" s="447">
        <v>2</v>
      </c>
      <c r="U45" s="447">
        <v>5</v>
      </c>
      <c r="V45" s="447">
        <v>5</v>
      </c>
      <c r="W45" s="447">
        <v>3</v>
      </c>
      <c r="X45" s="447">
        <v>0</v>
      </c>
      <c r="Y45" s="447"/>
    </row>
    <row r="46" spans="1:25" s="143" customFormat="1" ht="12.75">
      <c r="A46" s="583"/>
      <c r="B46" s="23" t="s">
        <v>45</v>
      </c>
      <c r="C46" s="10">
        <v>6</v>
      </c>
      <c r="D46" s="19">
        <v>0</v>
      </c>
      <c r="E46" s="19">
        <v>0</v>
      </c>
      <c r="F46" s="19">
        <v>0</v>
      </c>
      <c r="G46" s="19">
        <v>0</v>
      </c>
      <c r="H46" s="19">
        <v>0</v>
      </c>
      <c r="I46" s="448">
        <v>0</v>
      </c>
      <c r="J46" s="448">
        <v>0</v>
      </c>
      <c r="K46" s="448">
        <v>0</v>
      </c>
      <c r="L46" s="448">
        <v>0</v>
      </c>
      <c r="M46" s="448">
        <v>1</v>
      </c>
      <c r="N46" s="448">
        <v>0</v>
      </c>
      <c r="O46" s="448">
        <v>0</v>
      </c>
      <c r="P46" s="448">
        <v>0</v>
      </c>
      <c r="Q46" s="448">
        <v>1</v>
      </c>
      <c r="R46" s="448">
        <v>0</v>
      </c>
      <c r="S46" s="448">
        <v>1</v>
      </c>
      <c r="T46" s="448">
        <v>0</v>
      </c>
      <c r="U46" s="448">
        <v>1</v>
      </c>
      <c r="V46" s="448">
        <v>2</v>
      </c>
      <c r="W46" s="448">
        <v>0</v>
      </c>
      <c r="X46" s="448">
        <v>0</v>
      </c>
      <c r="Y46" s="448"/>
    </row>
    <row r="47" spans="1:25" s="143" customFormat="1" ht="12.75">
      <c r="A47" s="584"/>
      <c r="B47" s="24" t="s">
        <v>46</v>
      </c>
      <c r="C47" s="440">
        <v>14</v>
      </c>
      <c r="D47" s="20">
        <v>0</v>
      </c>
      <c r="E47" s="20">
        <v>0</v>
      </c>
      <c r="F47" s="20">
        <v>0</v>
      </c>
      <c r="G47" s="20">
        <v>0</v>
      </c>
      <c r="H47" s="20">
        <v>0</v>
      </c>
      <c r="I47" s="449">
        <v>0</v>
      </c>
      <c r="J47" s="449">
        <v>0</v>
      </c>
      <c r="K47" s="449">
        <v>0</v>
      </c>
      <c r="L47" s="449">
        <v>0</v>
      </c>
      <c r="M47" s="449">
        <v>0</v>
      </c>
      <c r="N47" s="449">
        <v>0</v>
      </c>
      <c r="O47" s="449">
        <v>0</v>
      </c>
      <c r="P47" s="449">
        <v>0</v>
      </c>
      <c r="Q47" s="449">
        <v>0</v>
      </c>
      <c r="R47" s="449">
        <v>1</v>
      </c>
      <c r="S47" s="449">
        <v>1</v>
      </c>
      <c r="T47" s="449">
        <v>2</v>
      </c>
      <c r="U47" s="449">
        <v>4</v>
      </c>
      <c r="V47" s="449">
        <v>3</v>
      </c>
      <c r="W47" s="449">
        <v>3</v>
      </c>
      <c r="X47" s="449">
        <v>0</v>
      </c>
      <c r="Y47" s="449"/>
    </row>
    <row r="48" spans="1:25" s="143" customFormat="1" ht="12.75">
      <c r="A48" s="582" t="s">
        <v>88</v>
      </c>
      <c r="B48" s="21" t="s">
        <v>2</v>
      </c>
      <c r="C48" s="10">
        <v>56</v>
      </c>
      <c r="D48" s="22">
        <v>0</v>
      </c>
      <c r="E48" s="22">
        <v>0</v>
      </c>
      <c r="F48" s="22">
        <v>0</v>
      </c>
      <c r="G48" s="22">
        <v>0</v>
      </c>
      <c r="H48" s="22">
        <v>0</v>
      </c>
      <c r="I48" s="447">
        <v>0</v>
      </c>
      <c r="J48" s="447">
        <v>0</v>
      </c>
      <c r="K48" s="447">
        <v>0</v>
      </c>
      <c r="L48" s="447">
        <v>0</v>
      </c>
      <c r="M48" s="447">
        <v>0</v>
      </c>
      <c r="N48" s="447">
        <v>0</v>
      </c>
      <c r="O48" s="447">
        <v>0</v>
      </c>
      <c r="P48" s="447">
        <v>0</v>
      </c>
      <c r="Q48" s="447">
        <v>1</v>
      </c>
      <c r="R48" s="447">
        <v>3</v>
      </c>
      <c r="S48" s="447">
        <v>5</v>
      </c>
      <c r="T48" s="447">
        <v>8</v>
      </c>
      <c r="U48" s="447">
        <v>8</v>
      </c>
      <c r="V48" s="447">
        <v>20</v>
      </c>
      <c r="W48" s="447">
        <v>7</v>
      </c>
      <c r="X48" s="447">
        <v>4</v>
      </c>
      <c r="Y48" s="447"/>
    </row>
    <row r="49" spans="1:25" s="143" customFormat="1" ht="12.75">
      <c r="A49" s="583"/>
      <c r="B49" s="23" t="s">
        <v>45</v>
      </c>
      <c r="C49" s="10">
        <v>26</v>
      </c>
      <c r="D49" s="19">
        <v>0</v>
      </c>
      <c r="E49" s="19">
        <v>0</v>
      </c>
      <c r="F49" s="19">
        <v>0</v>
      </c>
      <c r="G49" s="19">
        <v>0</v>
      </c>
      <c r="H49" s="19">
        <v>0</v>
      </c>
      <c r="I49" s="448">
        <v>0</v>
      </c>
      <c r="J49" s="448">
        <v>0</v>
      </c>
      <c r="K49" s="448">
        <v>0</v>
      </c>
      <c r="L49" s="448">
        <v>0</v>
      </c>
      <c r="M49" s="448">
        <v>0</v>
      </c>
      <c r="N49" s="448">
        <v>0</v>
      </c>
      <c r="O49" s="448">
        <v>0</v>
      </c>
      <c r="P49" s="448">
        <v>0</v>
      </c>
      <c r="Q49" s="448">
        <v>1</v>
      </c>
      <c r="R49" s="448">
        <v>3</v>
      </c>
      <c r="S49" s="448">
        <v>2</v>
      </c>
      <c r="T49" s="448">
        <v>5</v>
      </c>
      <c r="U49" s="448">
        <v>4</v>
      </c>
      <c r="V49" s="448">
        <v>10</v>
      </c>
      <c r="W49" s="448">
        <v>1</v>
      </c>
      <c r="X49" s="448">
        <v>0</v>
      </c>
      <c r="Y49" s="448"/>
    </row>
    <row r="50" spans="1:25" s="143" customFormat="1" ht="12.75">
      <c r="A50" s="584"/>
      <c r="B50" s="24" t="s">
        <v>46</v>
      </c>
      <c r="C50" s="440">
        <v>30</v>
      </c>
      <c r="D50" s="20">
        <v>0</v>
      </c>
      <c r="E50" s="20">
        <v>0</v>
      </c>
      <c r="F50" s="20">
        <v>0</v>
      </c>
      <c r="G50" s="20">
        <v>0</v>
      </c>
      <c r="H50" s="20">
        <v>0</v>
      </c>
      <c r="I50" s="449">
        <v>0</v>
      </c>
      <c r="J50" s="449">
        <v>0</v>
      </c>
      <c r="K50" s="449">
        <v>0</v>
      </c>
      <c r="L50" s="449">
        <v>0</v>
      </c>
      <c r="M50" s="449">
        <v>0</v>
      </c>
      <c r="N50" s="449">
        <v>0</v>
      </c>
      <c r="O50" s="449">
        <v>0</v>
      </c>
      <c r="P50" s="449">
        <v>0</v>
      </c>
      <c r="Q50" s="449">
        <v>0</v>
      </c>
      <c r="R50" s="449">
        <v>0</v>
      </c>
      <c r="S50" s="449">
        <v>3</v>
      </c>
      <c r="T50" s="449">
        <v>3</v>
      </c>
      <c r="U50" s="449">
        <v>4</v>
      </c>
      <c r="V50" s="449">
        <v>10</v>
      </c>
      <c r="W50" s="449">
        <v>6</v>
      </c>
      <c r="X50" s="449">
        <v>4</v>
      </c>
      <c r="Y50" s="449"/>
    </row>
    <row r="51" spans="1:25" s="143" customFormat="1" ht="12.75">
      <c r="A51" s="582" t="s">
        <v>89</v>
      </c>
      <c r="B51" s="21" t="s">
        <v>2</v>
      </c>
      <c r="C51" s="10">
        <v>18</v>
      </c>
      <c r="D51" s="22">
        <v>0</v>
      </c>
      <c r="E51" s="22">
        <v>0</v>
      </c>
      <c r="F51" s="22">
        <v>0</v>
      </c>
      <c r="G51" s="22">
        <v>0</v>
      </c>
      <c r="H51" s="22">
        <v>0</v>
      </c>
      <c r="I51" s="447">
        <v>0</v>
      </c>
      <c r="J51" s="447">
        <v>0</v>
      </c>
      <c r="K51" s="447">
        <v>0</v>
      </c>
      <c r="L51" s="447">
        <v>0</v>
      </c>
      <c r="M51" s="447">
        <v>0</v>
      </c>
      <c r="N51" s="447">
        <v>0</v>
      </c>
      <c r="O51" s="447">
        <v>0</v>
      </c>
      <c r="P51" s="447">
        <v>2</v>
      </c>
      <c r="Q51" s="447">
        <v>1</v>
      </c>
      <c r="R51" s="447">
        <v>0</v>
      </c>
      <c r="S51" s="447">
        <v>1</v>
      </c>
      <c r="T51" s="447">
        <v>2</v>
      </c>
      <c r="U51" s="447">
        <v>7</v>
      </c>
      <c r="V51" s="447">
        <v>2</v>
      </c>
      <c r="W51" s="447">
        <v>2</v>
      </c>
      <c r="X51" s="447">
        <v>1</v>
      </c>
      <c r="Y51" s="447"/>
    </row>
    <row r="52" spans="1:25" s="143" customFormat="1" ht="12.75">
      <c r="A52" s="583"/>
      <c r="B52" s="23" t="s">
        <v>45</v>
      </c>
      <c r="C52" s="10">
        <v>8</v>
      </c>
      <c r="D52" s="19">
        <v>0</v>
      </c>
      <c r="E52" s="19">
        <v>0</v>
      </c>
      <c r="F52" s="19">
        <v>0</v>
      </c>
      <c r="G52" s="19">
        <v>0</v>
      </c>
      <c r="H52" s="19">
        <v>0</v>
      </c>
      <c r="I52" s="448">
        <v>0</v>
      </c>
      <c r="J52" s="448">
        <v>0</v>
      </c>
      <c r="K52" s="448">
        <v>0</v>
      </c>
      <c r="L52" s="448">
        <v>0</v>
      </c>
      <c r="M52" s="448">
        <v>0</v>
      </c>
      <c r="N52" s="448">
        <v>0</v>
      </c>
      <c r="O52" s="448">
        <v>0</v>
      </c>
      <c r="P52" s="448">
        <v>2</v>
      </c>
      <c r="Q52" s="448">
        <v>0</v>
      </c>
      <c r="R52" s="448">
        <v>0</v>
      </c>
      <c r="S52" s="448">
        <v>1</v>
      </c>
      <c r="T52" s="448">
        <v>2</v>
      </c>
      <c r="U52" s="448">
        <v>3</v>
      </c>
      <c r="V52" s="448">
        <v>0</v>
      </c>
      <c r="W52" s="448">
        <v>0</v>
      </c>
      <c r="X52" s="448">
        <v>0</v>
      </c>
      <c r="Y52" s="448"/>
    </row>
    <row r="53" spans="1:25" s="143" customFormat="1" ht="12.75">
      <c r="A53" s="584"/>
      <c r="B53" s="24" t="s">
        <v>46</v>
      </c>
      <c r="C53" s="440">
        <v>10</v>
      </c>
      <c r="D53" s="20">
        <v>0</v>
      </c>
      <c r="E53" s="20">
        <v>0</v>
      </c>
      <c r="F53" s="20">
        <v>0</v>
      </c>
      <c r="G53" s="20">
        <v>0</v>
      </c>
      <c r="H53" s="20">
        <v>0</v>
      </c>
      <c r="I53" s="449">
        <v>0</v>
      </c>
      <c r="J53" s="449">
        <v>0</v>
      </c>
      <c r="K53" s="449">
        <v>0</v>
      </c>
      <c r="L53" s="449">
        <v>0</v>
      </c>
      <c r="M53" s="449">
        <v>0</v>
      </c>
      <c r="N53" s="449">
        <v>0</v>
      </c>
      <c r="O53" s="449">
        <v>0</v>
      </c>
      <c r="P53" s="449">
        <v>0</v>
      </c>
      <c r="Q53" s="449">
        <v>1</v>
      </c>
      <c r="R53" s="449">
        <v>0</v>
      </c>
      <c r="S53" s="449">
        <v>0</v>
      </c>
      <c r="T53" s="449">
        <v>0</v>
      </c>
      <c r="U53" s="449">
        <v>4</v>
      </c>
      <c r="V53" s="449">
        <v>2</v>
      </c>
      <c r="W53" s="449">
        <v>2</v>
      </c>
      <c r="X53" s="449">
        <v>1</v>
      </c>
      <c r="Y53" s="449"/>
    </row>
    <row r="54" spans="1:25" s="143" customFormat="1" ht="12.75">
      <c r="A54" s="582" t="s">
        <v>90</v>
      </c>
      <c r="B54" s="21" t="s">
        <v>2</v>
      </c>
      <c r="C54" s="10">
        <v>11</v>
      </c>
      <c r="D54" s="22">
        <v>0</v>
      </c>
      <c r="E54" s="22">
        <v>0</v>
      </c>
      <c r="F54" s="22">
        <v>0</v>
      </c>
      <c r="G54" s="22">
        <v>0</v>
      </c>
      <c r="H54" s="22">
        <v>0</v>
      </c>
      <c r="I54" s="447">
        <v>0</v>
      </c>
      <c r="J54" s="447">
        <v>1</v>
      </c>
      <c r="K54" s="447">
        <v>0</v>
      </c>
      <c r="L54" s="447">
        <v>0</v>
      </c>
      <c r="M54" s="447">
        <v>0</v>
      </c>
      <c r="N54" s="447">
        <v>0</v>
      </c>
      <c r="O54" s="447">
        <v>0</v>
      </c>
      <c r="P54" s="447">
        <v>0</v>
      </c>
      <c r="Q54" s="447">
        <v>1</v>
      </c>
      <c r="R54" s="447">
        <v>1</v>
      </c>
      <c r="S54" s="447">
        <v>1</v>
      </c>
      <c r="T54" s="447">
        <v>2</v>
      </c>
      <c r="U54" s="447">
        <v>1</v>
      </c>
      <c r="V54" s="447">
        <v>3</v>
      </c>
      <c r="W54" s="447">
        <v>1</v>
      </c>
      <c r="X54" s="447">
        <v>0</v>
      </c>
      <c r="Y54" s="447"/>
    </row>
    <row r="55" spans="1:25" s="143" customFormat="1" ht="12.75">
      <c r="A55" s="583"/>
      <c r="B55" s="23" t="s">
        <v>45</v>
      </c>
      <c r="C55" s="10">
        <v>7</v>
      </c>
      <c r="D55" s="19">
        <v>0</v>
      </c>
      <c r="E55" s="19">
        <v>0</v>
      </c>
      <c r="F55" s="19">
        <v>0</v>
      </c>
      <c r="G55" s="19">
        <v>0</v>
      </c>
      <c r="H55" s="19">
        <v>0</v>
      </c>
      <c r="I55" s="448">
        <v>0</v>
      </c>
      <c r="J55" s="448">
        <v>1</v>
      </c>
      <c r="K55" s="448">
        <v>0</v>
      </c>
      <c r="L55" s="448">
        <v>0</v>
      </c>
      <c r="M55" s="448">
        <v>0</v>
      </c>
      <c r="N55" s="448">
        <v>0</v>
      </c>
      <c r="O55" s="448">
        <v>0</v>
      </c>
      <c r="P55" s="448">
        <v>0</v>
      </c>
      <c r="Q55" s="448">
        <v>1</v>
      </c>
      <c r="R55" s="448">
        <v>0</v>
      </c>
      <c r="S55" s="448">
        <v>1</v>
      </c>
      <c r="T55" s="448">
        <v>1</v>
      </c>
      <c r="U55" s="448">
        <v>1</v>
      </c>
      <c r="V55" s="448">
        <v>1</v>
      </c>
      <c r="W55" s="448">
        <v>1</v>
      </c>
      <c r="X55" s="448">
        <v>0</v>
      </c>
      <c r="Y55" s="448"/>
    </row>
    <row r="56" spans="1:25" s="143" customFormat="1" ht="12.75">
      <c r="A56" s="584"/>
      <c r="B56" s="24" t="s">
        <v>46</v>
      </c>
      <c r="C56" s="440">
        <v>4</v>
      </c>
      <c r="D56" s="20">
        <v>0</v>
      </c>
      <c r="E56" s="20">
        <v>0</v>
      </c>
      <c r="F56" s="20">
        <v>0</v>
      </c>
      <c r="G56" s="20">
        <v>0</v>
      </c>
      <c r="H56" s="20">
        <v>0</v>
      </c>
      <c r="I56" s="449">
        <v>0</v>
      </c>
      <c r="J56" s="449">
        <v>0</v>
      </c>
      <c r="K56" s="449">
        <v>0</v>
      </c>
      <c r="L56" s="449">
        <v>0</v>
      </c>
      <c r="M56" s="449">
        <v>0</v>
      </c>
      <c r="N56" s="449">
        <v>0</v>
      </c>
      <c r="O56" s="449">
        <v>0</v>
      </c>
      <c r="P56" s="449">
        <v>0</v>
      </c>
      <c r="Q56" s="449">
        <v>0</v>
      </c>
      <c r="R56" s="449">
        <v>1</v>
      </c>
      <c r="S56" s="449">
        <v>0</v>
      </c>
      <c r="T56" s="449">
        <v>1</v>
      </c>
      <c r="U56" s="449">
        <v>0</v>
      </c>
      <c r="V56" s="449">
        <v>2</v>
      </c>
      <c r="W56" s="449">
        <v>0</v>
      </c>
      <c r="X56" s="449">
        <v>0</v>
      </c>
      <c r="Y56" s="449"/>
    </row>
    <row r="57" spans="1:25" s="143" customFormat="1" ht="12.75">
      <c r="A57" s="582" t="s">
        <v>91</v>
      </c>
      <c r="B57" s="21" t="s">
        <v>2</v>
      </c>
      <c r="C57" s="10">
        <v>25</v>
      </c>
      <c r="D57" s="22">
        <v>0</v>
      </c>
      <c r="E57" s="22">
        <v>0</v>
      </c>
      <c r="F57" s="22">
        <v>0</v>
      </c>
      <c r="G57" s="22">
        <v>0</v>
      </c>
      <c r="H57" s="22">
        <v>0</v>
      </c>
      <c r="I57" s="447">
        <v>0</v>
      </c>
      <c r="J57" s="447">
        <v>0</v>
      </c>
      <c r="K57" s="447">
        <v>0</v>
      </c>
      <c r="L57" s="447">
        <v>0</v>
      </c>
      <c r="M57" s="447">
        <v>0</v>
      </c>
      <c r="N57" s="447">
        <v>2</v>
      </c>
      <c r="O57" s="447">
        <v>0</v>
      </c>
      <c r="P57" s="447">
        <v>1</v>
      </c>
      <c r="Q57" s="447">
        <v>1</v>
      </c>
      <c r="R57" s="447">
        <v>1</v>
      </c>
      <c r="S57" s="447">
        <v>4</v>
      </c>
      <c r="T57" s="447">
        <v>0</v>
      </c>
      <c r="U57" s="447">
        <v>7</v>
      </c>
      <c r="V57" s="447">
        <v>3</v>
      </c>
      <c r="W57" s="447">
        <v>4</v>
      </c>
      <c r="X57" s="447">
        <v>2</v>
      </c>
      <c r="Y57" s="447"/>
    </row>
    <row r="58" spans="1:25" s="143" customFormat="1" ht="12.75">
      <c r="A58" s="583"/>
      <c r="B58" s="23" t="s">
        <v>45</v>
      </c>
      <c r="C58" s="10">
        <v>14</v>
      </c>
      <c r="D58" s="19">
        <v>0</v>
      </c>
      <c r="E58" s="19">
        <v>0</v>
      </c>
      <c r="F58" s="19">
        <v>0</v>
      </c>
      <c r="G58" s="19">
        <v>0</v>
      </c>
      <c r="H58" s="19">
        <v>0</v>
      </c>
      <c r="I58" s="448">
        <v>0</v>
      </c>
      <c r="J58" s="448">
        <v>0</v>
      </c>
      <c r="K58" s="448">
        <v>0</v>
      </c>
      <c r="L58" s="448">
        <v>0</v>
      </c>
      <c r="M58" s="448">
        <v>0</v>
      </c>
      <c r="N58" s="448">
        <v>2</v>
      </c>
      <c r="O58" s="448">
        <v>0</v>
      </c>
      <c r="P58" s="448">
        <v>1</v>
      </c>
      <c r="Q58" s="448">
        <v>1</v>
      </c>
      <c r="R58" s="448">
        <v>0</v>
      </c>
      <c r="S58" s="448">
        <v>1</v>
      </c>
      <c r="T58" s="448">
        <v>0</v>
      </c>
      <c r="U58" s="448">
        <v>6</v>
      </c>
      <c r="V58" s="448">
        <v>1</v>
      </c>
      <c r="W58" s="448">
        <v>1</v>
      </c>
      <c r="X58" s="448">
        <v>1</v>
      </c>
      <c r="Y58" s="448"/>
    </row>
    <row r="59" spans="1:25" s="143" customFormat="1" ht="12.75">
      <c r="A59" s="584"/>
      <c r="B59" s="24" t="s">
        <v>46</v>
      </c>
      <c r="C59" s="440">
        <v>11</v>
      </c>
      <c r="D59" s="20">
        <v>0</v>
      </c>
      <c r="E59" s="20">
        <v>0</v>
      </c>
      <c r="F59" s="20">
        <v>0</v>
      </c>
      <c r="G59" s="20">
        <v>0</v>
      </c>
      <c r="H59" s="20">
        <v>0</v>
      </c>
      <c r="I59" s="449">
        <v>0</v>
      </c>
      <c r="J59" s="449">
        <v>0</v>
      </c>
      <c r="K59" s="449">
        <v>0</v>
      </c>
      <c r="L59" s="449">
        <v>0</v>
      </c>
      <c r="M59" s="449">
        <v>0</v>
      </c>
      <c r="N59" s="449">
        <v>0</v>
      </c>
      <c r="O59" s="449">
        <v>0</v>
      </c>
      <c r="P59" s="449">
        <v>0</v>
      </c>
      <c r="Q59" s="449">
        <v>0</v>
      </c>
      <c r="R59" s="449">
        <v>1</v>
      </c>
      <c r="S59" s="449">
        <v>3</v>
      </c>
      <c r="T59" s="449">
        <v>0</v>
      </c>
      <c r="U59" s="449">
        <v>1</v>
      </c>
      <c r="V59" s="449">
        <v>2</v>
      </c>
      <c r="W59" s="449">
        <v>3</v>
      </c>
      <c r="X59" s="449">
        <v>1</v>
      </c>
      <c r="Y59" s="449"/>
    </row>
    <row r="60" spans="1:25" s="143" customFormat="1" ht="12.75">
      <c r="A60" s="582" t="s">
        <v>92</v>
      </c>
      <c r="B60" s="21" t="s">
        <v>2</v>
      </c>
      <c r="C60" s="10">
        <v>16</v>
      </c>
      <c r="D60" s="22">
        <v>0</v>
      </c>
      <c r="E60" s="22">
        <v>0</v>
      </c>
      <c r="F60" s="22">
        <v>0</v>
      </c>
      <c r="G60" s="22">
        <v>0</v>
      </c>
      <c r="H60" s="22">
        <v>0</v>
      </c>
      <c r="I60" s="447">
        <v>0</v>
      </c>
      <c r="J60" s="447">
        <v>0</v>
      </c>
      <c r="K60" s="447">
        <v>0</v>
      </c>
      <c r="L60" s="447">
        <v>0</v>
      </c>
      <c r="M60" s="447">
        <v>1</v>
      </c>
      <c r="N60" s="447">
        <v>0</v>
      </c>
      <c r="O60" s="447">
        <v>0</v>
      </c>
      <c r="P60" s="447">
        <v>1</v>
      </c>
      <c r="Q60" s="447">
        <v>1</v>
      </c>
      <c r="R60" s="447">
        <v>0</v>
      </c>
      <c r="S60" s="447">
        <v>1</v>
      </c>
      <c r="T60" s="447">
        <v>3</v>
      </c>
      <c r="U60" s="447">
        <v>2</v>
      </c>
      <c r="V60" s="447">
        <v>4</v>
      </c>
      <c r="W60" s="447">
        <v>3</v>
      </c>
      <c r="X60" s="447">
        <v>0</v>
      </c>
      <c r="Y60" s="447"/>
    </row>
    <row r="61" spans="1:25" s="143" customFormat="1" ht="12.75">
      <c r="A61" s="583"/>
      <c r="B61" s="23" t="s">
        <v>45</v>
      </c>
      <c r="C61" s="10">
        <v>7</v>
      </c>
      <c r="D61" s="19">
        <v>0</v>
      </c>
      <c r="E61" s="19">
        <v>0</v>
      </c>
      <c r="F61" s="19">
        <v>0</v>
      </c>
      <c r="G61" s="19">
        <v>0</v>
      </c>
      <c r="H61" s="19">
        <v>0</v>
      </c>
      <c r="I61" s="448">
        <v>0</v>
      </c>
      <c r="J61" s="448">
        <v>0</v>
      </c>
      <c r="K61" s="448">
        <v>0</v>
      </c>
      <c r="L61" s="448">
        <v>0</v>
      </c>
      <c r="M61" s="448">
        <v>1</v>
      </c>
      <c r="N61" s="448">
        <v>0</v>
      </c>
      <c r="O61" s="448">
        <v>0</v>
      </c>
      <c r="P61" s="448">
        <v>0</v>
      </c>
      <c r="Q61" s="448">
        <v>0</v>
      </c>
      <c r="R61" s="448">
        <v>0</v>
      </c>
      <c r="S61" s="448">
        <v>1</v>
      </c>
      <c r="T61" s="448">
        <v>1</v>
      </c>
      <c r="U61" s="448">
        <v>2</v>
      </c>
      <c r="V61" s="448">
        <v>2</v>
      </c>
      <c r="W61" s="448">
        <v>0</v>
      </c>
      <c r="X61" s="448">
        <v>0</v>
      </c>
      <c r="Y61" s="448"/>
    </row>
    <row r="62" spans="1:25" s="143" customFormat="1" ht="12.75">
      <c r="A62" s="584"/>
      <c r="B62" s="24" t="s">
        <v>46</v>
      </c>
      <c r="C62" s="440">
        <v>9</v>
      </c>
      <c r="D62" s="20">
        <v>0</v>
      </c>
      <c r="E62" s="20">
        <v>0</v>
      </c>
      <c r="F62" s="20">
        <v>0</v>
      </c>
      <c r="G62" s="20">
        <v>0</v>
      </c>
      <c r="H62" s="20">
        <v>0</v>
      </c>
      <c r="I62" s="449">
        <v>0</v>
      </c>
      <c r="J62" s="449">
        <v>0</v>
      </c>
      <c r="K62" s="449">
        <v>0</v>
      </c>
      <c r="L62" s="449">
        <v>0</v>
      </c>
      <c r="M62" s="449">
        <v>0</v>
      </c>
      <c r="N62" s="449">
        <v>0</v>
      </c>
      <c r="O62" s="449">
        <v>0</v>
      </c>
      <c r="P62" s="449">
        <v>1</v>
      </c>
      <c r="Q62" s="449">
        <v>1</v>
      </c>
      <c r="R62" s="449">
        <v>0</v>
      </c>
      <c r="S62" s="449">
        <v>0</v>
      </c>
      <c r="T62" s="449">
        <v>2</v>
      </c>
      <c r="U62" s="449">
        <v>0</v>
      </c>
      <c r="V62" s="449">
        <v>2</v>
      </c>
      <c r="W62" s="449">
        <v>3</v>
      </c>
      <c r="X62" s="449">
        <v>0</v>
      </c>
      <c r="Y62" s="449"/>
    </row>
    <row r="63" spans="1:25" s="143" customFormat="1" ht="12.75">
      <c r="A63" s="582" t="s">
        <v>93</v>
      </c>
      <c r="B63" s="21" t="s">
        <v>2</v>
      </c>
      <c r="C63" s="10">
        <v>7</v>
      </c>
      <c r="D63" s="22">
        <v>0</v>
      </c>
      <c r="E63" s="22">
        <v>0</v>
      </c>
      <c r="F63" s="22">
        <v>0</v>
      </c>
      <c r="G63" s="22">
        <v>0</v>
      </c>
      <c r="H63" s="22">
        <v>1</v>
      </c>
      <c r="I63" s="447">
        <v>0</v>
      </c>
      <c r="J63" s="447">
        <v>0</v>
      </c>
      <c r="K63" s="447">
        <v>0</v>
      </c>
      <c r="L63" s="447">
        <v>0</v>
      </c>
      <c r="M63" s="447">
        <v>0</v>
      </c>
      <c r="N63" s="447">
        <v>0</v>
      </c>
      <c r="O63" s="447">
        <v>0</v>
      </c>
      <c r="P63" s="447">
        <v>0</v>
      </c>
      <c r="Q63" s="447">
        <v>0</v>
      </c>
      <c r="R63" s="447">
        <v>0</v>
      </c>
      <c r="S63" s="447">
        <v>0</v>
      </c>
      <c r="T63" s="447">
        <v>1</v>
      </c>
      <c r="U63" s="447">
        <v>2</v>
      </c>
      <c r="V63" s="447">
        <v>1</v>
      </c>
      <c r="W63" s="447">
        <v>2</v>
      </c>
      <c r="X63" s="447">
        <v>0</v>
      </c>
      <c r="Y63" s="447"/>
    </row>
    <row r="64" spans="1:25" s="143" customFormat="1" ht="12.75">
      <c r="A64" s="583"/>
      <c r="B64" s="23" t="s">
        <v>45</v>
      </c>
      <c r="C64" s="10">
        <v>3</v>
      </c>
      <c r="D64" s="19">
        <v>0</v>
      </c>
      <c r="E64" s="19">
        <v>0</v>
      </c>
      <c r="F64" s="19">
        <v>0</v>
      </c>
      <c r="G64" s="19">
        <v>0</v>
      </c>
      <c r="H64" s="19">
        <v>1</v>
      </c>
      <c r="I64" s="448">
        <v>0</v>
      </c>
      <c r="J64" s="448">
        <v>0</v>
      </c>
      <c r="K64" s="448">
        <v>0</v>
      </c>
      <c r="L64" s="448">
        <v>0</v>
      </c>
      <c r="M64" s="448">
        <v>0</v>
      </c>
      <c r="N64" s="448">
        <v>0</v>
      </c>
      <c r="O64" s="448">
        <v>0</v>
      </c>
      <c r="P64" s="448">
        <v>0</v>
      </c>
      <c r="Q64" s="448">
        <v>0</v>
      </c>
      <c r="R64" s="448">
        <v>0</v>
      </c>
      <c r="S64" s="448">
        <v>0</v>
      </c>
      <c r="T64" s="448">
        <v>1</v>
      </c>
      <c r="U64" s="448">
        <v>1</v>
      </c>
      <c r="V64" s="448">
        <v>0</v>
      </c>
      <c r="W64" s="448">
        <v>0</v>
      </c>
      <c r="X64" s="448">
        <v>0</v>
      </c>
      <c r="Y64" s="448"/>
    </row>
    <row r="65" spans="1:25" s="143" customFormat="1" ht="12.75">
      <c r="A65" s="584"/>
      <c r="B65" s="24" t="s">
        <v>46</v>
      </c>
      <c r="C65" s="440">
        <v>4</v>
      </c>
      <c r="D65" s="20">
        <v>0</v>
      </c>
      <c r="E65" s="20">
        <v>0</v>
      </c>
      <c r="F65" s="20">
        <v>0</v>
      </c>
      <c r="G65" s="20">
        <v>0</v>
      </c>
      <c r="H65" s="20">
        <v>0</v>
      </c>
      <c r="I65" s="449">
        <v>0</v>
      </c>
      <c r="J65" s="449">
        <v>0</v>
      </c>
      <c r="K65" s="449">
        <v>0</v>
      </c>
      <c r="L65" s="449">
        <v>0</v>
      </c>
      <c r="M65" s="449">
        <v>0</v>
      </c>
      <c r="N65" s="449">
        <v>0</v>
      </c>
      <c r="O65" s="449">
        <v>0</v>
      </c>
      <c r="P65" s="449">
        <v>0</v>
      </c>
      <c r="Q65" s="449">
        <v>0</v>
      </c>
      <c r="R65" s="449">
        <v>0</v>
      </c>
      <c r="S65" s="449">
        <v>0</v>
      </c>
      <c r="T65" s="449">
        <v>0</v>
      </c>
      <c r="U65" s="449">
        <v>1</v>
      </c>
      <c r="V65" s="449">
        <v>1</v>
      </c>
      <c r="W65" s="449">
        <v>2</v>
      </c>
      <c r="X65" s="449">
        <v>0</v>
      </c>
      <c r="Y65" s="449"/>
    </row>
    <row r="66" spans="1:25" s="143" customFormat="1" ht="12.75">
      <c r="A66" s="582" t="s">
        <v>94</v>
      </c>
      <c r="B66" s="21" t="s">
        <v>2</v>
      </c>
      <c r="C66" s="10">
        <v>18</v>
      </c>
      <c r="D66" s="22">
        <v>0</v>
      </c>
      <c r="E66" s="22">
        <v>0</v>
      </c>
      <c r="F66" s="22">
        <v>0</v>
      </c>
      <c r="G66" s="22">
        <v>0</v>
      </c>
      <c r="H66" s="22">
        <v>0</v>
      </c>
      <c r="I66" s="447">
        <v>0</v>
      </c>
      <c r="J66" s="447">
        <v>0</v>
      </c>
      <c r="K66" s="447">
        <v>0</v>
      </c>
      <c r="L66" s="447">
        <v>0</v>
      </c>
      <c r="M66" s="447">
        <v>0</v>
      </c>
      <c r="N66" s="447">
        <v>1</v>
      </c>
      <c r="O66" s="447">
        <v>0</v>
      </c>
      <c r="P66" s="447">
        <v>1</v>
      </c>
      <c r="Q66" s="447">
        <v>1</v>
      </c>
      <c r="R66" s="447">
        <v>1</v>
      </c>
      <c r="S66" s="447">
        <v>2</v>
      </c>
      <c r="T66" s="447">
        <v>4</v>
      </c>
      <c r="U66" s="447">
        <v>4</v>
      </c>
      <c r="V66" s="447">
        <v>2</v>
      </c>
      <c r="W66" s="447">
        <v>2</v>
      </c>
      <c r="X66" s="447">
        <v>0</v>
      </c>
      <c r="Y66" s="447"/>
    </row>
    <row r="67" spans="1:25" s="143" customFormat="1" ht="12.75">
      <c r="A67" s="583"/>
      <c r="B67" s="23" t="s">
        <v>45</v>
      </c>
      <c r="C67" s="10">
        <v>10</v>
      </c>
      <c r="D67" s="19">
        <v>0</v>
      </c>
      <c r="E67" s="19">
        <v>0</v>
      </c>
      <c r="F67" s="19">
        <v>0</v>
      </c>
      <c r="G67" s="19">
        <v>0</v>
      </c>
      <c r="H67" s="19">
        <v>0</v>
      </c>
      <c r="I67" s="448">
        <v>0</v>
      </c>
      <c r="J67" s="448">
        <v>0</v>
      </c>
      <c r="K67" s="448">
        <v>0</v>
      </c>
      <c r="L67" s="448">
        <v>0</v>
      </c>
      <c r="M67" s="448">
        <v>0</v>
      </c>
      <c r="N67" s="448">
        <v>1</v>
      </c>
      <c r="O67" s="448">
        <v>0</v>
      </c>
      <c r="P67" s="448">
        <v>1</v>
      </c>
      <c r="Q67" s="448">
        <v>1</v>
      </c>
      <c r="R67" s="448">
        <v>0</v>
      </c>
      <c r="S67" s="448">
        <v>2</v>
      </c>
      <c r="T67" s="448">
        <v>1</v>
      </c>
      <c r="U67" s="448">
        <v>3</v>
      </c>
      <c r="V67" s="448">
        <v>1</v>
      </c>
      <c r="W67" s="448">
        <v>0</v>
      </c>
      <c r="X67" s="448">
        <v>0</v>
      </c>
      <c r="Y67" s="448"/>
    </row>
    <row r="68" spans="1:25" s="143" customFormat="1" ht="12.75">
      <c r="A68" s="584"/>
      <c r="B68" s="24" t="s">
        <v>46</v>
      </c>
      <c r="C68" s="440">
        <v>8</v>
      </c>
      <c r="D68" s="20">
        <v>0</v>
      </c>
      <c r="E68" s="20">
        <v>0</v>
      </c>
      <c r="F68" s="20">
        <v>0</v>
      </c>
      <c r="G68" s="20">
        <v>0</v>
      </c>
      <c r="H68" s="20">
        <v>0</v>
      </c>
      <c r="I68" s="449">
        <v>0</v>
      </c>
      <c r="J68" s="449">
        <v>0</v>
      </c>
      <c r="K68" s="449">
        <v>0</v>
      </c>
      <c r="L68" s="449">
        <v>0</v>
      </c>
      <c r="M68" s="449">
        <v>0</v>
      </c>
      <c r="N68" s="449">
        <v>0</v>
      </c>
      <c r="O68" s="449">
        <v>0</v>
      </c>
      <c r="P68" s="449">
        <v>0</v>
      </c>
      <c r="Q68" s="449">
        <v>0</v>
      </c>
      <c r="R68" s="449">
        <v>1</v>
      </c>
      <c r="S68" s="449">
        <v>0</v>
      </c>
      <c r="T68" s="449">
        <v>3</v>
      </c>
      <c r="U68" s="449">
        <v>1</v>
      </c>
      <c r="V68" s="449">
        <v>1</v>
      </c>
      <c r="W68" s="449">
        <v>2</v>
      </c>
      <c r="X68" s="449">
        <v>0</v>
      </c>
      <c r="Y68" s="449"/>
    </row>
    <row r="69" spans="1:25" s="89" customFormat="1" ht="12.75">
      <c r="A69" s="93" t="s">
        <v>95</v>
      </c>
      <c r="B69" s="144"/>
      <c r="C69" s="145"/>
      <c r="D69" s="145"/>
      <c r="E69" s="145"/>
      <c r="F69" s="145"/>
      <c r="G69" s="145"/>
      <c r="H69" s="145"/>
      <c r="I69" s="145"/>
      <c r="J69" s="145"/>
      <c r="K69" s="145"/>
      <c r="L69" s="145"/>
      <c r="M69" s="145"/>
      <c r="N69" s="145"/>
      <c r="O69" s="145"/>
      <c r="P69" s="145"/>
      <c r="Q69" s="145"/>
      <c r="R69" s="145"/>
      <c r="S69" s="145"/>
      <c r="T69" s="145"/>
      <c r="U69" s="145"/>
      <c r="V69" s="145"/>
      <c r="W69" s="145"/>
      <c r="X69" s="145"/>
      <c r="Y69" s="145"/>
    </row>
  </sheetData>
  <sheetProtection/>
  <mergeCells count="22">
    <mergeCell ref="A57:A59"/>
    <mergeCell ref="A60:A62"/>
    <mergeCell ref="A63:A65"/>
    <mergeCell ref="A66:A68"/>
    <mergeCell ref="A39:A41"/>
    <mergeCell ref="A42:A44"/>
    <mergeCell ref="A45:A47"/>
    <mergeCell ref="A48:A50"/>
    <mergeCell ref="A51:A53"/>
    <mergeCell ref="A54:A56"/>
    <mergeCell ref="A21:A23"/>
    <mergeCell ref="A24:A26"/>
    <mergeCell ref="A27:A29"/>
    <mergeCell ref="A30:A32"/>
    <mergeCell ref="A33:A35"/>
    <mergeCell ref="A36:A38"/>
    <mergeCell ref="A3:A5"/>
    <mergeCell ref="A6:A8"/>
    <mergeCell ref="A9:A11"/>
    <mergeCell ref="A12:A14"/>
    <mergeCell ref="A15:A17"/>
    <mergeCell ref="A18:A20"/>
  </mergeCells>
  <printOptions/>
  <pageMargins left="0.3937007874015748" right="0.3937007874015748" top="0.5905511811023623" bottom="0.3937007874015748" header="0.31496062992125984" footer="0.31496062992125984"/>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dc:creator>
  <cp:keywords/>
  <dc:description/>
  <cp:lastModifiedBy>坪坂＿一也</cp:lastModifiedBy>
  <cp:lastPrinted>2023-07-18T02:54:12Z</cp:lastPrinted>
  <dcterms:created xsi:type="dcterms:W3CDTF">2018-03-01T02:35:11Z</dcterms:created>
  <dcterms:modified xsi:type="dcterms:W3CDTF">2023-07-21T05:04:09Z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