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870" activeTab="0"/>
  </bookViews>
  <sheets>
    <sheet name="学校数等" sheetId="1" r:id="rId1"/>
    <sheet name="進路別等" sheetId="2" r:id="rId2"/>
  </sheets>
  <definedNames>
    <definedName name="_xlnm.Print_Area" localSheetId="0">'学校数等'!$A$1:$FO$33</definedName>
    <definedName name="_xlnm.Print_Area" localSheetId="1">'進路別等'!$A$1:$EK$33</definedName>
  </definedNames>
  <calcPr fullCalcOnLoad="1"/>
</workbook>
</file>

<file path=xl/sharedStrings.xml><?xml version="1.0" encoding="utf-8"?>
<sst xmlns="http://schemas.openxmlformats.org/spreadsheetml/2006/main" count="722" uniqueCount="189">
  <si>
    <t>区　　分</t>
  </si>
  <si>
    <t>幼　　　　稚　　　　園</t>
  </si>
  <si>
    <t>小　　　　　　　学　　　　　　　校</t>
  </si>
  <si>
    <t>中　　　　　　　　　学　　　　　　　　　校</t>
  </si>
  <si>
    <t>高　　等　　学　　校</t>
  </si>
  <si>
    <t>専　　　　修　　　　学　　　　校</t>
  </si>
  <si>
    <t>各　　　　種　　　　学　　　　校</t>
  </si>
  <si>
    <t>計</t>
  </si>
  <si>
    <t>在　園　者　数</t>
  </si>
  <si>
    <t>学校数</t>
  </si>
  <si>
    <t>学　級　数</t>
  </si>
  <si>
    <t>児　　童　　数</t>
  </si>
  <si>
    <t>　生　徒  数</t>
  </si>
  <si>
    <t>学　校  数</t>
  </si>
  <si>
    <t>生  徒  数</t>
  </si>
  <si>
    <t>生　　徒　　数</t>
  </si>
  <si>
    <t>学校数</t>
  </si>
  <si>
    <t>学　科　数</t>
  </si>
  <si>
    <t>生　徒　数</t>
  </si>
  <si>
    <t>全日制</t>
  </si>
  <si>
    <t>定時制</t>
  </si>
  <si>
    <t>併 置</t>
  </si>
  <si>
    <t>専攻科</t>
  </si>
  <si>
    <t>全日制</t>
  </si>
  <si>
    <t>定時制</t>
  </si>
  <si>
    <t>幼稚部</t>
  </si>
  <si>
    <t>高 等
課 程</t>
  </si>
  <si>
    <t>専 門
課 程</t>
  </si>
  <si>
    <t>一 般
課 程</t>
  </si>
  <si>
    <t>男</t>
  </si>
  <si>
    <t>女</t>
  </si>
  <si>
    <t>男</t>
  </si>
  <si>
    <t>女</t>
  </si>
  <si>
    <t>１学年</t>
  </si>
  <si>
    <t>２学年</t>
  </si>
  <si>
    <t>３学年</t>
  </si>
  <si>
    <t>４学年</t>
  </si>
  <si>
    <t>北海道計</t>
  </si>
  <si>
    <t>十勝計</t>
  </si>
  <si>
    <t>帯 広 市</t>
  </si>
  <si>
    <t>町村計</t>
  </si>
  <si>
    <t>音 更 町</t>
  </si>
  <si>
    <t>士 幌 町</t>
  </si>
  <si>
    <t>上士幌町</t>
  </si>
  <si>
    <t>鹿 追 町</t>
  </si>
  <si>
    <t>新 得 町</t>
  </si>
  <si>
    <t>清 水 町</t>
  </si>
  <si>
    <t>芽 室 町</t>
  </si>
  <si>
    <t>中札内村</t>
  </si>
  <si>
    <t>更 別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</si>
  <si>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</si>
  <si>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</si>
  <si>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</si>
  <si>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</si>
  <si>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</si>
  <si>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</si>
  <si>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</si>
  <si>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</si>
  <si>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</si>
  <si>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１）市町村の結果は、所在の高等学校、専修学校、各種学校に関するものである。</t>
  </si>
  <si>
    <t>（再掲）</t>
  </si>
  <si>
    <t>　</t>
  </si>
  <si>
    <t>　　</t>
  </si>
  <si>
    <t>（単位：人、％）</t>
  </si>
  <si>
    <t>区　　分</t>
  </si>
  <si>
    <t>計
（Ａ+Ｂ+Ｃ+Ｄ+Ｅ+Ｆ+Ｇ）</t>
  </si>
  <si>
    <t>Ｃ　専修学校（一般課程）等
入学者</t>
  </si>
  <si>
    <t>Ｄ  公共職業能力開発施設等
入学者</t>
  </si>
  <si>
    <t>Ｅ　就職者</t>
  </si>
  <si>
    <t>Ｆ　左記以外の者</t>
  </si>
  <si>
    <t>計
（Ａ+Ｂ+Ｃ+Ｄ+Ｅ+Ｆ+Ｇ+Ｈ）</t>
  </si>
  <si>
    <t>Ａ　大学等進学者</t>
  </si>
  <si>
    <t>Ｂ　専修学校（専門課程）
進学者</t>
  </si>
  <si>
    <t>　Ｃ　専修学校（一般課程）等
入学者</t>
  </si>
  <si>
    <t>Ｇ　左記以外の者</t>
  </si>
  <si>
    <t>漁業</t>
  </si>
  <si>
    <t>建設業</t>
  </si>
  <si>
    <t>製造業</t>
  </si>
  <si>
    <t>情報通信業</t>
  </si>
  <si>
    <t>左記以外のもの</t>
  </si>
  <si>
    <t>左記Ａのうち道外への進学者</t>
  </si>
  <si>
    <t>左記A､B､C､Dのうち
就職している者</t>
  </si>
  <si>
    <t>計のうち大学等入学志願者</t>
  </si>
  <si>
    <t>就職者</t>
  </si>
  <si>
    <t>うち
道外
就職者</t>
  </si>
  <si>
    <t>計</t>
  </si>
  <si>
    <t>男</t>
  </si>
  <si>
    <t>女</t>
  </si>
  <si>
    <t>北海道計</t>
  </si>
  <si>
    <t>十勝計</t>
  </si>
  <si>
    <t>町村計</t>
  </si>
  <si>
    <t>１）市町村の結果は、所在の高等学校、専修学校、各種学校に関するものである。</t>
  </si>
  <si>
    <t>計</t>
  </si>
  <si>
    <t>３　歳</t>
  </si>
  <si>
    <t>４　歳</t>
  </si>
  <si>
    <t>５　歳</t>
  </si>
  <si>
    <t>園　数</t>
  </si>
  <si>
    <t>教　員</t>
  </si>
  <si>
    <t>教　 育
補助員</t>
  </si>
  <si>
    <t>１ 学年</t>
  </si>
  <si>
    <t>２ 学年</t>
  </si>
  <si>
    <t>３ 学年</t>
  </si>
  <si>
    <t>４ 学年</t>
  </si>
  <si>
    <t>５ 学年</t>
  </si>
  <si>
    <t>６ 学年</t>
  </si>
  <si>
    <t>職 員 数
(本務者)</t>
  </si>
  <si>
    <t>学 校 数</t>
  </si>
  <si>
    <t>男 女 別</t>
  </si>
  <si>
    <t>学 年 別</t>
  </si>
  <si>
    <t>教  員  数  （本務者）</t>
  </si>
  <si>
    <t>本 科 全日制</t>
  </si>
  <si>
    <t xml:space="preserve">本 科 定時制 </t>
  </si>
  <si>
    <t>教 員 数 （本務者）</t>
  </si>
  <si>
    <t>職 員 数 （本務者）</t>
  </si>
  <si>
    <t>小 学 部</t>
  </si>
  <si>
    <t>中 学 部</t>
  </si>
  <si>
    <t>特 別 支 援 学 校</t>
  </si>
  <si>
    <t>在 学 者 数</t>
  </si>
  <si>
    <t>高 等 学 部</t>
  </si>
  <si>
    <t>本 科</t>
  </si>
  <si>
    <t>教 員 数
(本務者)</t>
  </si>
  <si>
    <t>男 女 別</t>
  </si>
  <si>
    <t>課 程 別</t>
  </si>
  <si>
    <t>教 員 数 （本務者）</t>
  </si>
  <si>
    <t>生 徒　数</t>
  </si>
  <si>
    <t>教 員 数
(本務者)</t>
  </si>
  <si>
    <t>学 校 数</t>
  </si>
  <si>
    <t>教 員 数  (本務者)</t>
  </si>
  <si>
    <t>職 員 数
(本務者)</t>
  </si>
  <si>
    <t>年 齢 別</t>
  </si>
  <si>
    <t>高等学校等進学率
（％）</t>
  </si>
  <si>
    <t>　Ｆ　一時的な仕事
　についた者</t>
  </si>
  <si>
    <t>大学等進学率
（％）</t>
  </si>
  <si>
    <t>卒業者に占める
就職者の割合
（％）</t>
  </si>
  <si>
    <t>Ｂ　専修学校（高等課程）
進学者</t>
  </si>
  <si>
    <t>Ａ　高等学校等
　　進学者</t>
  </si>
  <si>
    <t>Ｄ  公共職業能力開発施設等
入学者</t>
  </si>
  <si>
    <t>卒業者に占める
就職者の割合
（％）</t>
  </si>
  <si>
    <t>農業、林業</t>
  </si>
  <si>
    <t xml:space="preserve"> 運輸業、
郵便業</t>
  </si>
  <si>
    <t xml:space="preserve"> 卸売業、
小売業</t>
  </si>
  <si>
    <t xml:space="preserve"> 金融業、
保険業</t>
  </si>
  <si>
    <t>学術研究、
専門・技術サービス業</t>
  </si>
  <si>
    <t xml:space="preserve"> 宿泊業、飲食
サービス業</t>
  </si>
  <si>
    <t>生活関連
サービス業、娯楽業</t>
  </si>
  <si>
    <t>医療、福祉</t>
  </si>
  <si>
    <r>
      <t xml:space="preserve">公務
</t>
    </r>
    <r>
      <rPr>
        <sz val="8"/>
        <rFont val="ＭＳ 明朝"/>
        <family val="1"/>
      </rPr>
      <t>（他に分類されるものを除く）</t>
    </r>
  </si>
  <si>
    <r>
      <t>サービス業</t>
    </r>
    <r>
      <rPr>
        <sz val="8"/>
        <rFont val="ＭＳ 明朝"/>
        <family val="1"/>
      </rPr>
      <t>（他に分類
されないもの）</t>
    </r>
  </si>
  <si>
    <t>複合サービス
事業</t>
  </si>
  <si>
    <t xml:space="preserve">  教育、学習
支援業</t>
  </si>
  <si>
    <t>不動産業、
物品賃貸業</t>
  </si>
  <si>
    <t xml:space="preserve"> 鉱業、
採石業、
砂利採取業</t>
  </si>
  <si>
    <t>電気･ガス･
熱供給･水道業</t>
  </si>
  <si>
    <t>単 式
学 級</t>
  </si>
  <si>
    <t>複 式
学 級</t>
  </si>
  <si>
    <t>特別
支援
学級</t>
  </si>
  <si>
    <t>入 学 者 数（春季）</t>
  </si>
  <si>
    <t>（再掲）</t>
  </si>
  <si>
    <t>外国人
児童数</t>
  </si>
  <si>
    <t>帰国
児童数</t>
  </si>
  <si>
    <t>前年3月卒業者のうち大学等入学志願者</t>
  </si>
  <si>
    <t>前々年3月以前卒業者のうち大学等入学志願者</t>
  </si>
  <si>
    <t>Ｈ　死亡・不詳</t>
  </si>
  <si>
    <t>Ｇ　死亡・不詳</t>
  </si>
  <si>
    <t>幼 保 連 携 型 認 定 こ ど も 園</t>
  </si>
  <si>
    <t>園  数</t>
  </si>
  <si>
    <t>在　園　者　数</t>
  </si>
  <si>
    <t>修了者数</t>
  </si>
  <si>
    <t>教育・保育職員数  (本務者)</t>
  </si>
  <si>
    <t>その他の
職 員 数
(本務者)</t>
  </si>
  <si>
    <t>認　可
定  員</t>
  </si>
  <si>
    <t>男 女 別</t>
  </si>
  <si>
    <t>年 齢 別</t>
  </si>
  <si>
    <t>教育・保育
職員</t>
  </si>
  <si>
    <t>教諭等・
保育士・
補助員</t>
  </si>
  <si>
    <t>０ 歳</t>
  </si>
  <si>
    <t>１ 歳</t>
  </si>
  <si>
    <t>２ 歳</t>
  </si>
  <si>
    <t>３ 歳</t>
  </si>
  <si>
    <t>４ 歳</t>
  </si>
  <si>
    <t>５ 歳</t>
  </si>
  <si>
    <t>１）市町村の結果は、所在の幼稚園、幼保連携型認定こども園、小学校、中学校、高等学校に関するものである。</t>
  </si>
  <si>
    <t>認可定員</t>
  </si>
  <si>
    <t>修了者数</t>
  </si>
  <si>
    <t>【平成30年度学校基本調査】</t>
  </si>
  <si>
    <t>学校種別学校数、学級数、幼児・児童・生徒数及び教（職）員数（確報）</t>
  </si>
  <si>
    <t>中学校卒業後の進路別卒業者数（確報）</t>
  </si>
  <si>
    <t>高等学校卒業後の進路別卒業者数（確報）</t>
  </si>
  <si>
    <t>高等学校卒業後の産業別就職者数（確報）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</si>
</sst>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\ ###\ ##0;&quot;△ &quot;#\ ###\ ##0;&quot;－&quot;"/>
    <numFmt numFmtId="179" formatCode="#,##0_ "/>
    <numFmt numFmtId="180" formatCode="0.0_ "/>
    <numFmt numFmtId="181" formatCode="#.0\ ###\ ##0;&quot;△ &quot;#.0\ ###\ ##0;&quot;－&quot;"/>
    <numFmt numFmtId="182" formatCode="#.00\ ###\ ##0;&quot;△ &quot;#.00\ ###\ ##0;&quot;－&quot;"/>
    <numFmt numFmtId="183" formatCode="#.\ ###\ ##0;&quot;△ &quot;#.\ ###\ ##0;&quot;－&quot;"/>
    <numFmt numFmtId="184" formatCode="0.00_ "/>
    <numFmt numFmtId="185" formatCode="0_ "/>
    <numFmt numFmtId="186" formatCode="0.0000000_ "/>
    <numFmt numFmtId="187" formatCode="##.\ ###\ ##0;&quot;△ &quot;##.\ ###\ ##0;&quot;－&quot;"/>
    <numFmt numFmtId="188" formatCode="#.000\ ###\ ##0;&quot;△ &quot;#.000\ ###\ ##0;&quot;－&quot;"/>
    <numFmt numFmtId="189" formatCode="0.0_);[Red]\(0.0\)"/>
    <numFmt numFmtId="190" formatCode="#.0000\ ###\ ##0;&quot;△ &quot;#.0000\ ###\ ##0;&quot;－&quot;"/>
    <numFmt numFmtId="191" formatCode="#.00000\ ###\ ##0;&quot;△ &quot;#.00000\ ###\ ##0;&quot;－&quot;"/>
    <numFmt numFmtId="192" formatCode="#.000000\ ###\ ##0;&quot;△ &quot;#.000000\ ###\ ##0;&quot;－&quot;"/>
    <numFmt numFmtId="193" formatCode="#.0000000\ ###\ ##0;&quot;△ &quot;#.0000000\ ###\ ##0;&quot;－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/>
      <bottom style="double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/>
      <top style="double"/>
      <bottom style="hair"/>
    </border>
    <border>
      <left style="hair"/>
      <right/>
      <top style="double"/>
      <bottom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8" fontId="2" fillId="0" borderId="0" xfId="0" applyNumberFormat="1" applyFont="1" applyFill="1" applyAlignment="1">
      <alignment vertical="center"/>
    </xf>
    <xf numFmtId="178" fontId="6" fillId="0" borderId="0" xfId="48" applyNumberFormat="1" applyFont="1" applyFill="1" applyBorder="1" applyAlignment="1">
      <alignment horizontal="right" vertical="center" shrinkToFit="1"/>
    </xf>
    <xf numFmtId="178" fontId="6" fillId="0" borderId="0" xfId="48" applyNumberFormat="1" applyFont="1" applyFill="1" applyBorder="1" applyAlignment="1">
      <alignment horizontal="right" vertical="center"/>
    </xf>
    <xf numFmtId="178" fontId="6" fillId="0" borderId="13" xfId="48" applyNumberFormat="1" applyFont="1" applyFill="1" applyBorder="1" applyAlignment="1">
      <alignment horizontal="right" vertical="center"/>
    </xf>
    <xf numFmtId="178" fontId="6" fillId="0" borderId="13" xfId="48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2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6" fillId="0" borderId="19" xfId="48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9" xfId="48" applyNumberFormat="1" applyFont="1" applyFill="1" applyBorder="1" applyAlignment="1">
      <alignment horizontal="right" vertical="center" shrinkToFit="1"/>
    </xf>
    <xf numFmtId="178" fontId="6" fillId="0" borderId="16" xfId="48" applyNumberFormat="1" applyFont="1" applyFill="1" applyBorder="1" applyAlignment="1">
      <alignment horizontal="right" vertical="center" shrinkToFit="1"/>
    </xf>
    <xf numFmtId="178" fontId="4" fillId="0" borderId="19" xfId="48" applyNumberFormat="1" applyFont="1" applyFill="1" applyBorder="1" applyAlignment="1">
      <alignment horizontal="right" vertical="center" shrinkToFit="1"/>
    </xf>
    <xf numFmtId="178" fontId="4" fillId="0" borderId="16" xfId="48" applyNumberFormat="1" applyFont="1" applyFill="1" applyBorder="1" applyAlignment="1">
      <alignment horizontal="right" vertical="center" shrinkToFit="1"/>
    </xf>
    <xf numFmtId="178" fontId="6" fillId="0" borderId="22" xfId="48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2" xfId="48" applyNumberFormat="1" applyFont="1" applyFill="1" applyBorder="1" applyAlignment="1">
      <alignment horizontal="right" vertical="center" shrinkToFit="1"/>
    </xf>
    <xf numFmtId="178" fontId="4" fillId="0" borderId="0" xfId="48" applyNumberFormat="1" applyFont="1" applyFill="1" applyBorder="1" applyAlignment="1">
      <alignment horizontal="right" vertical="center" shrinkToFit="1"/>
    </xf>
    <xf numFmtId="178" fontId="4" fillId="0" borderId="22" xfId="48" applyNumberFormat="1" applyFont="1" applyFill="1" applyBorder="1" applyAlignment="1">
      <alignment horizontal="right" vertical="center" shrinkToFit="1"/>
    </xf>
    <xf numFmtId="178" fontId="6" fillId="0" borderId="23" xfId="48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 shrinkToFit="1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23" xfId="48" applyNumberFormat="1" applyFont="1" applyFill="1" applyBorder="1" applyAlignment="1">
      <alignment horizontal="right" vertical="center" shrinkToFit="1"/>
    </xf>
    <xf numFmtId="178" fontId="4" fillId="0" borderId="23" xfId="48" applyNumberFormat="1" applyFont="1" applyFill="1" applyBorder="1" applyAlignment="1">
      <alignment horizontal="right" vertical="center" shrinkToFit="1"/>
    </xf>
    <xf numFmtId="178" fontId="4" fillId="0" borderId="13" xfId="48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 shrinkToFit="1"/>
    </xf>
    <xf numFmtId="180" fontId="6" fillId="0" borderId="16" xfId="0" applyNumberFormat="1" applyFont="1" applyFill="1" applyBorder="1" applyAlignment="1">
      <alignment horizontal="right" vertical="center" shrinkToFit="1"/>
    </xf>
    <xf numFmtId="181" fontId="6" fillId="0" borderId="0" xfId="48" applyNumberFormat="1" applyFont="1" applyFill="1" applyBorder="1" applyAlignment="1">
      <alignment horizontal="right" vertical="center" shrinkToFit="1"/>
    </xf>
    <xf numFmtId="180" fontId="6" fillId="0" borderId="13" xfId="0" applyNumberFormat="1" applyFont="1" applyFill="1" applyBorder="1" applyAlignment="1">
      <alignment horizontal="right" vertical="center" shrinkToFit="1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L33"/>
  <sheetViews>
    <sheetView showGridLines="0" tabSelected="1" zoomScaleSheetLayoutView="100" zoomScalePageLayoutView="0" workbookViewId="0" topLeftCell="A1">
      <selection activeCell="F1" sqref="F1"/>
    </sheetView>
  </sheetViews>
  <sheetFormatPr defaultColWidth="6.28125" defaultRowHeight="15"/>
  <cols>
    <col min="1" max="2" width="0.85546875" style="24" customWidth="1"/>
    <col min="3" max="3" width="10.57421875" style="24" customWidth="1"/>
    <col min="4" max="4" width="0.85546875" style="24" customWidth="1"/>
    <col min="5" max="6" width="11.28125" style="24" customWidth="1"/>
    <col min="7" max="16" width="10.00390625" style="24" customWidth="1"/>
    <col min="17" max="18" width="0.85546875" style="24" customWidth="1"/>
    <col min="19" max="19" width="10.00390625" style="24" customWidth="1"/>
    <col min="20" max="20" width="0.85546875" style="24" customWidth="1"/>
    <col min="21" max="22" width="10.00390625" style="24" customWidth="1"/>
    <col min="23" max="30" width="6.421875" style="24" customWidth="1"/>
    <col min="31" max="35" width="10.00390625" style="24" customWidth="1"/>
    <col min="36" max="37" width="0.85546875" style="24" customWidth="1"/>
    <col min="38" max="38" width="10.57421875" style="24" customWidth="1"/>
    <col min="39" max="39" width="0.85546875" style="24" customWidth="1"/>
    <col min="40" max="59" width="6.28125" style="24" customWidth="1"/>
    <col min="60" max="61" width="0.85546875" style="24" customWidth="1"/>
    <col min="62" max="62" width="10.57421875" style="24" customWidth="1"/>
    <col min="63" max="63" width="0.85546875" style="24" customWidth="1"/>
    <col min="64" max="80" width="7.421875" style="24" customWidth="1"/>
    <col min="81" max="82" width="0.85546875" style="24" customWidth="1"/>
    <col min="83" max="83" width="10.57421875" style="24" customWidth="1"/>
    <col min="84" max="84" width="0.85546875" style="24" customWidth="1"/>
    <col min="85" max="85" width="6.8515625" style="24" customWidth="1"/>
    <col min="86" max="88" width="4.57421875" style="24" customWidth="1"/>
    <col min="89" max="95" width="6.140625" style="24" customWidth="1"/>
    <col min="96" max="101" width="5.140625" style="24" customWidth="1"/>
    <col min="102" max="104" width="5.28125" style="24" customWidth="1"/>
    <col min="105" max="107" width="5.140625" style="24" customWidth="1"/>
    <col min="108" max="109" width="0.85546875" style="24" customWidth="1"/>
    <col min="110" max="110" width="10.57421875" style="24" customWidth="1"/>
    <col min="111" max="111" width="0.85546875" style="24" customWidth="1"/>
    <col min="112" max="112" width="5.421875" style="24" customWidth="1"/>
    <col min="113" max="115" width="5.8515625" style="24" customWidth="1"/>
    <col min="116" max="121" width="5.28125" style="24" customWidth="1"/>
    <col min="122" max="122" width="5.8515625" style="24" customWidth="1"/>
    <col min="123" max="125" width="5.421875" style="24" customWidth="1"/>
    <col min="126" max="127" width="5.8515625" style="24" customWidth="1"/>
    <col min="128" max="130" width="5.7109375" style="24" customWidth="1"/>
    <col min="131" max="133" width="5.8515625" style="24" customWidth="1"/>
    <col min="134" max="135" width="0.85546875" style="24" customWidth="1"/>
    <col min="136" max="136" width="10.57421875" style="24" customWidth="1"/>
    <col min="137" max="137" width="0.85546875" style="24" customWidth="1"/>
    <col min="138" max="138" width="6.7109375" style="24" customWidth="1"/>
    <col min="139" max="157" width="6.140625" style="24" customWidth="1"/>
    <col min="158" max="159" width="0.85546875" style="24" customWidth="1"/>
    <col min="160" max="160" width="10.57421875" style="24" customWidth="1"/>
    <col min="161" max="161" width="0.85546875" style="24" customWidth="1"/>
    <col min="162" max="166" width="8.57421875" style="24" customWidth="1"/>
    <col min="167" max="168" width="7.57421875" style="24" customWidth="1"/>
    <col min="169" max="16384" width="6.28125" style="24" customWidth="1"/>
  </cols>
  <sheetData>
    <row r="1" spans="3:160" s="1" customFormat="1" ht="15" customHeight="1">
      <c r="C1" s="72" t="s">
        <v>184</v>
      </c>
      <c r="S1" s="72" t="s">
        <v>184</v>
      </c>
      <c r="AL1" s="72" t="s">
        <v>184</v>
      </c>
      <c r="BJ1" s="72" t="s">
        <v>184</v>
      </c>
      <c r="CC1" s="2"/>
      <c r="CE1" s="72" t="s">
        <v>184</v>
      </c>
      <c r="DD1" s="2"/>
      <c r="DF1" s="72" t="s">
        <v>184</v>
      </c>
      <c r="ED1" s="2"/>
      <c r="EF1" s="72" t="s">
        <v>184</v>
      </c>
      <c r="FB1" s="2"/>
      <c r="FD1" s="72" t="s">
        <v>184</v>
      </c>
    </row>
    <row r="2" spans="81:158" s="1" customFormat="1" ht="6" customHeight="1">
      <c r="CC2" s="2"/>
      <c r="DD2" s="2"/>
      <c r="ED2" s="2"/>
      <c r="FB2" s="2"/>
    </row>
    <row r="3" spans="3:160" s="1" customFormat="1" ht="18" customHeight="1">
      <c r="C3" s="65" t="s">
        <v>185</v>
      </c>
      <c r="S3" s="65" t="s">
        <v>185</v>
      </c>
      <c r="AL3" s="65" t="s">
        <v>185</v>
      </c>
      <c r="BJ3" s="65" t="s">
        <v>185</v>
      </c>
      <c r="CC3" s="2"/>
      <c r="CE3" s="65" t="s">
        <v>185</v>
      </c>
      <c r="CR3" s="70"/>
      <c r="DD3" s="2"/>
      <c r="DF3" s="65" t="s">
        <v>185</v>
      </c>
      <c r="ED3" s="2"/>
      <c r="EF3" s="65" t="s">
        <v>185</v>
      </c>
      <c r="FB3" s="2"/>
      <c r="FD3" s="65" t="s">
        <v>185</v>
      </c>
    </row>
    <row r="4" spans="2:165" s="1" customFormat="1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BD4" s="2"/>
      <c r="BE4" s="2"/>
      <c r="BF4" s="2"/>
      <c r="BG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9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</row>
    <row r="5" spans="2:168" s="6" customFormat="1" ht="17.25" customHeight="1" thickTop="1">
      <c r="B5" s="4"/>
      <c r="C5" s="132" t="s">
        <v>0</v>
      </c>
      <c r="D5" s="5"/>
      <c r="E5" s="110" t="s">
        <v>1</v>
      </c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2"/>
      <c r="R5" s="4"/>
      <c r="S5" s="132" t="s">
        <v>64</v>
      </c>
      <c r="T5" s="5"/>
      <c r="U5" s="110" t="s">
        <v>164</v>
      </c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12"/>
      <c r="AK5" s="4"/>
      <c r="AL5" s="132" t="s">
        <v>0</v>
      </c>
      <c r="AM5" s="5"/>
      <c r="AN5" s="111" t="s">
        <v>2</v>
      </c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I5" s="4"/>
      <c r="BJ5" s="132" t="s">
        <v>0</v>
      </c>
      <c r="BK5" s="5"/>
      <c r="BL5" s="166" t="s">
        <v>3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7"/>
      <c r="CD5" s="4"/>
      <c r="CE5" s="132" t="s">
        <v>0</v>
      </c>
      <c r="CF5" s="8"/>
      <c r="CG5" s="111" t="s">
        <v>4</v>
      </c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7"/>
      <c r="DE5" s="4"/>
      <c r="DF5" s="132" t="s">
        <v>0</v>
      </c>
      <c r="DG5" s="8"/>
      <c r="DH5" s="112" t="s">
        <v>116</v>
      </c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7"/>
      <c r="EE5" s="4"/>
      <c r="EF5" s="132" t="s">
        <v>0</v>
      </c>
      <c r="EG5" s="8"/>
      <c r="EH5" s="112" t="s">
        <v>5</v>
      </c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7"/>
      <c r="FC5" s="4"/>
      <c r="FD5" s="132" t="s">
        <v>0</v>
      </c>
      <c r="FE5" s="8"/>
      <c r="FF5" s="112" t="s">
        <v>6</v>
      </c>
      <c r="FG5" s="162"/>
      <c r="FH5" s="162"/>
      <c r="FI5" s="162"/>
      <c r="FJ5" s="162"/>
      <c r="FK5" s="162"/>
      <c r="FL5" s="9"/>
    </row>
    <row r="6" spans="2:168" s="6" customFormat="1" ht="17.25" customHeight="1">
      <c r="B6" s="7"/>
      <c r="C6" s="133"/>
      <c r="D6" s="10"/>
      <c r="E6" s="113" t="s">
        <v>96</v>
      </c>
      <c r="F6" s="116" t="s">
        <v>8</v>
      </c>
      <c r="G6" s="117"/>
      <c r="H6" s="117"/>
      <c r="I6" s="117"/>
      <c r="J6" s="117"/>
      <c r="K6" s="118"/>
      <c r="L6" s="124" t="s">
        <v>183</v>
      </c>
      <c r="M6" s="122" t="s">
        <v>127</v>
      </c>
      <c r="N6" s="123"/>
      <c r="O6" s="124" t="s">
        <v>128</v>
      </c>
      <c r="P6" s="141" t="s">
        <v>182</v>
      </c>
      <c r="R6" s="7"/>
      <c r="S6" s="133"/>
      <c r="T6" s="10"/>
      <c r="U6" s="113" t="s">
        <v>165</v>
      </c>
      <c r="V6" s="116" t="s">
        <v>166</v>
      </c>
      <c r="W6" s="117"/>
      <c r="X6" s="117"/>
      <c r="Y6" s="117"/>
      <c r="Z6" s="117"/>
      <c r="AA6" s="117"/>
      <c r="AB6" s="117"/>
      <c r="AC6" s="117"/>
      <c r="AD6" s="118"/>
      <c r="AE6" s="119" t="s">
        <v>167</v>
      </c>
      <c r="AF6" s="122" t="s">
        <v>168</v>
      </c>
      <c r="AG6" s="123"/>
      <c r="AH6" s="124" t="s">
        <v>169</v>
      </c>
      <c r="AI6" s="141" t="s">
        <v>170</v>
      </c>
      <c r="AK6" s="7"/>
      <c r="AL6" s="133"/>
      <c r="AM6" s="10"/>
      <c r="AN6" s="150" t="s">
        <v>9</v>
      </c>
      <c r="AO6" s="137" t="s">
        <v>10</v>
      </c>
      <c r="AP6" s="137"/>
      <c r="AQ6" s="137"/>
      <c r="AR6" s="137"/>
      <c r="AS6" s="137" t="s">
        <v>11</v>
      </c>
      <c r="AT6" s="137"/>
      <c r="AU6" s="137"/>
      <c r="AV6" s="137"/>
      <c r="AW6" s="137"/>
      <c r="AX6" s="137"/>
      <c r="AY6" s="137"/>
      <c r="AZ6" s="138"/>
      <c r="BA6" s="138"/>
      <c r="BB6" s="153" t="s">
        <v>157</v>
      </c>
      <c r="BC6" s="154"/>
      <c r="BD6" s="116" t="s">
        <v>123</v>
      </c>
      <c r="BE6" s="117"/>
      <c r="BF6" s="118"/>
      <c r="BG6" s="163" t="s">
        <v>105</v>
      </c>
      <c r="BI6" s="7"/>
      <c r="BJ6" s="133"/>
      <c r="BK6" s="10"/>
      <c r="BL6" s="137" t="s">
        <v>106</v>
      </c>
      <c r="BM6" s="137" t="s">
        <v>10</v>
      </c>
      <c r="BN6" s="137"/>
      <c r="BO6" s="137"/>
      <c r="BP6" s="137"/>
      <c r="BQ6" s="137" t="s">
        <v>12</v>
      </c>
      <c r="BR6" s="131"/>
      <c r="BS6" s="131"/>
      <c r="BT6" s="131"/>
      <c r="BU6" s="131"/>
      <c r="BV6" s="131"/>
      <c r="BW6" s="153" t="s">
        <v>157</v>
      </c>
      <c r="BX6" s="154"/>
      <c r="BY6" s="116" t="s">
        <v>109</v>
      </c>
      <c r="BZ6" s="117"/>
      <c r="CA6" s="118"/>
      <c r="CB6" s="163" t="s">
        <v>105</v>
      </c>
      <c r="CC6" s="7"/>
      <c r="CD6" s="7"/>
      <c r="CE6" s="133"/>
      <c r="CF6" s="11"/>
      <c r="CG6" s="137" t="s">
        <v>13</v>
      </c>
      <c r="CH6" s="137"/>
      <c r="CI6" s="137"/>
      <c r="CJ6" s="137"/>
      <c r="CK6" s="131" t="s">
        <v>14</v>
      </c>
      <c r="CL6" s="131"/>
      <c r="CM6" s="153"/>
      <c r="CN6" s="131" t="s">
        <v>15</v>
      </c>
      <c r="CO6" s="131"/>
      <c r="CP6" s="131"/>
      <c r="CQ6" s="131"/>
      <c r="CR6" s="131"/>
      <c r="CS6" s="131"/>
      <c r="CT6" s="131"/>
      <c r="CU6" s="131"/>
      <c r="CV6" s="131"/>
      <c r="CW6" s="131"/>
      <c r="CX6" s="131" t="s">
        <v>112</v>
      </c>
      <c r="CY6" s="131"/>
      <c r="CZ6" s="131"/>
      <c r="DA6" s="131" t="s">
        <v>113</v>
      </c>
      <c r="DB6" s="131"/>
      <c r="DC6" s="153"/>
      <c r="DD6" s="7"/>
      <c r="DE6" s="7"/>
      <c r="DF6" s="133"/>
      <c r="DG6" s="11"/>
      <c r="DH6" s="137" t="s">
        <v>9</v>
      </c>
      <c r="DI6" s="116" t="s">
        <v>117</v>
      </c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8"/>
      <c r="EB6" s="141" t="s">
        <v>120</v>
      </c>
      <c r="EC6" s="141" t="s">
        <v>105</v>
      </c>
      <c r="ED6" s="7"/>
      <c r="EE6" s="7"/>
      <c r="EF6" s="133"/>
      <c r="EG6" s="11"/>
      <c r="EH6" s="119" t="s">
        <v>16</v>
      </c>
      <c r="EI6" s="131" t="s">
        <v>17</v>
      </c>
      <c r="EJ6" s="131"/>
      <c r="EK6" s="131"/>
      <c r="EL6" s="131"/>
      <c r="EM6" s="131" t="s">
        <v>124</v>
      </c>
      <c r="EN6" s="131"/>
      <c r="EO6" s="131"/>
      <c r="EP6" s="131"/>
      <c r="EQ6" s="131"/>
      <c r="ER6" s="153"/>
      <c r="ES6" s="131" t="s">
        <v>156</v>
      </c>
      <c r="ET6" s="131"/>
      <c r="EU6" s="131"/>
      <c r="EV6" s="131"/>
      <c r="EW6" s="131" t="s">
        <v>123</v>
      </c>
      <c r="EX6" s="131"/>
      <c r="EY6" s="131"/>
      <c r="EZ6" s="131"/>
      <c r="FA6" s="141" t="s">
        <v>105</v>
      </c>
      <c r="FB6" s="7"/>
      <c r="FC6" s="7"/>
      <c r="FD6" s="133"/>
      <c r="FE6" s="11"/>
      <c r="FF6" s="131" t="s">
        <v>126</v>
      </c>
      <c r="FG6" s="144" t="s">
        <v>18</v>
      </c>
      <c r="FH6" s="145"/>
      <c r="FI6" s="145"/>
      <c r="FJ6" s="157" t="s">
        <v>125</v>
      </c>
      <c r="FK6" s="122" t="s">
        <v>105</v>
      </c>
      <c r="FL6" s="12"/>
    </row>
    <row r="7" spans="2:168" s="6" customFormat="1" ht="17.25" customHeight="1">
      <c r="B7" s="7"/>
      <c r="C7" s="133"/>
      <c r="D7" s="10"/>
      <c r="E7" s="114"/>
      <c r="F7" s="131" t="s">
        <v>7</v>
      </c>
      <c r="G7" s="127" t="s">
        <v>107</v>
      </c>
      <c r="H7" s="128"/>
      <c r="I7" s="127" t="s">
        <v>129</v>
      </c>
      <c r="J7" s="135"/>
      <c r="K7" s="128"/>
      <c r="L7" s="120"/>
      <c r="M7" s="124" t="s">
        <v>97</v>
      </c>
      <c r="N7" s="124" t="s">
        <v>98</v>
      </c>
      <c r="O7" s="125"/>
      <c r="P7" s="142"/>
      <c r="R7" s="7"/>
      <c r="S7" s="133"/>
      <c r="T7" s="10"/>
      <c r="U7" s="114"/>
      <c r="V7" s="131" t="s">
        <v>7</v>
      </c>
      <c r="W7" s="127" t="s">
        <v>171</v>
      </c>
      <c r="X7" s="128"/>
      <c r="Y7" s="127" t="s">
        <v>172</v>
      </c>
      <c r="Z7" s="135"/>
      <c r="AA7" s="135"/>
      <c r="AB7" s="135"/>
      <c r="AC7" s="135"/>
      <c r="AD7" s="128"/>
      <c r="AE7" s="120"/>
      <c r="AF7" s="124" t="s">
        <v>173</v>
      </c>
      <c r="AG7" s="124" t="s">
        <v>174</v>
      </c>
      <c r="AH7" s="125"/>
      <c r="AI7" s="142"/>
      <c r="AK7" s="7"/>
      <c r="AL7" s="133"/>
      <c r="AM7" s="10"/>
      <c r="AN7" s="151"/>
      <c r="AO7" s="113" t="s">
        <v>92</v>
      </c>
      <c r="AP7" s="139" t="s">
        <v>153</v>
      </c>
      <c r="AQ7" s="139" t="s">
        <v>154</v>
      </c>
      <c r="AR7" s="139" t="s">
        <v>155</v>
      </c>
      <c r="AS7" s="113" t="s">
        <v>92</v>
      </c>
      <c r="AT7" s="144" t="s">
        <v>107</v>
      </c>
      <c r="AU7" s="146"/>
      <c r="AV7" s="144" t="s">
        <v>108</v>
      </c>
      <c r="AW7" s="145"/>
      <c r="AX7" s="145"/>
      <c r="AY7" s="145"/>
      <c r="AZ7" s="145"/>
      <c r="BA7" s="146"/>
      <c r="BB7" s="124" t="s">
        <v>158</v>
      </c>
      <c r="BC7" s="124" t="s">
        <v>159</v>
      </c>
      <c r="BD7" s="113" t="s">
        <v>92</v>
      </c>
      <c r="BE7" s="144" t="s">
        <v>107</v>
      </c>
      <c r="BF7" s="146"/>
      <c r="BG7" s="163"/>
      <c r="BI7" s="7"/>
      <c r="BJ7" s="133"/>
      <c r="BK7" s="10"/>
      <c r="BL7" s="137"/>
      <c r="BM7" s="137" t="s">
        <v>92</v>
      </c>
      <c r="BN7" s="139" t="s">
        <v>153</v>
      </c>
      <c r="BO7" s="139" t="s">
        <v>154</v>
      </c>
      <c r="BP7" s="139" t="s">
        <v>155</v>
      </c>
      <c r="BQ7" s="137" t="s">
        <v>92</v>
      </c>
      <c r="BR7" s="144" t="s">
        <v>107</v>
      </c>
      <c r="BS7" s="146"/>
      <c r="BT7" s="144" t="s">
        <v>108</v>
      </c>
      <c r="BU7" s="145"/>
      <c r="BV7" s="146"/>
      <c r="BW7" s="124" t="s">
        <v>158</v>
      </c>
      <c r="BX7" s="124" t="s">
        <v>159</v>
      </c>
      <c r="BY7" s="137" t="s">
        <v>92</v>
      </c>
      <c r="BZ7" s="144" t="s">
        <v>107</v>
      </c>
      <c r="CA7" s="146"/>
      <c r="CB7" s="163"/>
      <c r="CC7" s="7"/>
      <c r="CD7" s="7"/>
      <c r="CE7" s="133"/>
      <c r="CF7" s="11"/>
      <c r="CG7" s="137" t="s">
        <v>92</v>
      </c>
      <c r="CH7" s="137" t="s">
        <v>19</v>
      </c>
      <c r="CI7" s="137" t="s">
        <v>20</v>
      </c>
      <c r="CJ7" s="137" t="s">
        <v>21</v>
      </c>
      <c r="CK7" s="137" t="s">
        <v>92</v>
      </c>
      <c r="CL7" s="144" t="s">
        <v>107</v>
      </c>
      <c r="CM7" s="146"/>
      <c r="CN7" s="144" t="s">
        <v>110</v>
      </c>
      <c r="CO7" s="145"/>
      <c r="CP7" s="145"/>
      <c r="CQ7" s="146"/>
      <c r="CR7" s="144" t="s">
        <v>111</v>
      </c>
      <c r="CS7" s="145"/>
      <c r="CT7" s="145"/>
      <c r="CU7" s="145"/>
      <c r="CV7" s="146"/>
      <c r="CW7" s="155" t="s">
        <v>22</v>
      </c>
      <c r="CX7" s="155" t="s">
        <v>92</v>
      </c>
      <c r="CY7" s="155" t="s">
        <v>23</v>
      </c>
      <c r="CZ7" s="155" t="s">
        <v>24</v>
      </c>
      <c r="DA7" s="155" t="s">
        <v>92</v>
      </c>
      <c r="DB7" s="155" t="s">
        <v>23</v>
      </c>
      <c r="DC7" s="159" t="s">
        <v>24</v>
      </c>
      <c r="DD7" s="7"/>
      <c r="DE7" s="7"/>
      <c r="DF7" s="133"/>
      <c r="DG7" s="11"/>
      <c r="DH7" s="137"/>
      <c r="DI7" s="119" t="s">
        <v>92</v>
      </c>
      <c r="DJ7" s="144" t="s">
        <v>25</v>
      </c>
      <c r="DK7" s="150" t="s">
        <v>114</v>
      </c>
      <c r="DL7" s="170"/>
      <c r="DM7" s="170"/>
      <c r="DN7" s="170"/>
      <c r="DO7" s="170"/>
      <c r="DP7" s="170"/>
      <c r="DQ7" s="171"/>
      <c r="DR7" s="144" t="s">
        <v>115</v>
      </c>
      <c r="DS7" s="145"/>
      <c r="DT7" s="145"/>
      <c r="DU7" s="145"/>
      <c r="DV7" s="153" t="s">
        <v>118</v>
      </c>
      <c r="DW7" s="169"/>
      <c r="DX7" s="169"/>
      <c r="DY7" s="169"/>
      <c r="DZ7" s="169"/>
      <c r="EA7" s="154"/>
      <c r="EB7" s="142"/>
      <c r="EC7" s="142"/>
      <c r="ED7" s="7"/>
      <c r="EE7" s="7"/>
      <c r="EF7" s="133"/>
      <c r="EG7" s="11"/>
      <c r="EH7" s="120"/>
      <c r="EI7" s="155" t="s">
        <v>92</v>
      </c>
      <c r="EJ7" s="124" t="s">
        <v>26</v>
      </c>
      <c r="EK7" s="124" t="s">
        <v>27</v>
      </c>
      <c r="EL7" s="124" t="s">
        <v>28</v>
      </c>
      <c r="EM7" s="155" t="s">
        <v>92</v>
      </c>
      <c r="EN7" s="159" t="s">
        <v>121</v>
      </c>
      <c r="EO7" s="173"/>
      <c r="EP7" s="122" t="s">
        <v>122</v>
      </c>
      <c r="EQ7" s="158"/>
      <c r="ER7" s="123"/>
      <c r="ES7" s="131" t="s">
        <v>92</v>
      </c>
      <c r="ET7" s="157" t="s">
        <v>26</v>
      </c>
      <c r="EU7" s="157" t="s">
        <v>27</v>
      </c>
      <c r="EV7" s="157" t="s">
        <v>28</v>
      </c>
      <c r="EW7" s="131" t="s">
        <v>92</v>
      </c>
      <c r="EX7" s="157" t="s">
        <v>26</v>
      </c>
      <c r="EY7" s="157" t="s">
        <v>27</v>
      </c>
      <c r="EZ7" s="157" t="s">
        <v>28</v>
      </c>
      <c r="FA7" s="142"/>
      <c r="FB7" s="7"/>
      <c r="FC7" s="7"/>
      <c r="FD7" s="133"/>
      <c r="FE7" s="11"/>
      <c r="FF7" s="131"/>
      <c r="FG7" s="131" t="s">
        <v>92</v>
      </c>
      <c r="FH7" s="144" t="s">
        <v>121</v>
      </c>
      <c r="FI7" s="146"/>
      <c r="FJ7" s="157"/>
      <c r="FK7" s="122"/>
      <c r="FL7" s="12"/>
    </row>
    <row r="8" spans="2:168" s="6" customFormat="1" ht="17.25" customHeight="1">
      <c r="B8" s="7"/>
      <c r="C8" s="133"/>
      <c r="D8" s="10"/>
      <c r="E8" s="114"/>
      <c r="F8" s="131"/>
      <c r="G8" s="129"/>
      <c r="H8" s="130"/>
      <c r="I8" s="129"/>
      <c r="J8" s="136"/>
      <c r="K8" s="130"/>
      <c r="L8" s="120"/>
      <c r="M8" s="125"/>
      <c r="N8" s="125"/>
      <c r="O8" s="125"/>
      <c r="P8" s="142"/>
      <c r="R8" s="7"/>
      <c r="S8" s="133"/>
      <c r="T8" s="10"/>
      <c r="U8" s="114"/>
      <c r="V8" s="131"/>
      <c r="W8" s="129"/>
      <c r="X8" s="130"/>
      <c r="Y8" s="129"/>
      <c r="Z8" s="136"/>
      <c r="AA8" s="136"/>
      <c r="AB8" s="136"/>
      <c r="AC8" s="136"/>
      <c r="AD8" s="130"/>
      <c r="AE8" s="120"/>
      <c r="AF8" s="125"/>
      <c r="AG8" s="125"/>
      <c r="AH8" s="125"/>
      <c r="AI8" s="142"/>
      <c r="AK8" s="7"/>
      <c r="AL8" s="133"/>
      <c r="AM8" s="10"/>
      <c r="AN8" s="151"/>
      <c r="AO8" s="114"/>
      <c r="AP8" s="114"/>
      <c r="AQ8" s="114"/>
      <c r="AR8" s="140"/>
      <c r="AS8" s="114"/>
      <c r="AT8" s="147"/>
      <c r="AU8" s="149"/>
      <c r="AV8" s="147"/>
      <c r="AW8" s="148"/>
      <c r="AX8" s="148"/>
      <c r="AY8" s="148"/>
      <c r="AZ8" s="148"/>
      <c r="BA8" s="149"/>
      <c r="BB8" s="120"/>
      <c r="BC8" s="120"/>
      <c r="BD8" s="114"/>
      <c r="BE8" s="147"/>
      <c r="BF8" s="149"/>
      <c r="BG8" s="163"/>
      <c r="BI8" s="7"/>
      <c r="BJ8" s="133"/>
      <c r="BK8" s="10"/>
      <c r="BL8" s="137"/>
      <c r="BM8" s="137"/>
      <c r="BN8" s="114"/>
      <c r="BO8" s="114"/>
      <c r="BP8" s="140"/>
      <c r="BQ8" s="137"/>
      <c r="BR8" s="147"/>
      <c r="BS8" s="149"/>
      <c r="BT8" s="147"/>
      <c r="BU8" s="148"/>
      <c r="BV8" s="149"/>
      <c r="BW8" s="120"/>
      <c r="BX8" s="120"/>
      <c r="BY8" s="137"/>
      <c r="BZ8" s="147"/>
      <c r="CA8" s="149"/>
      <c r="CB8" s="163"/>
      <c r="CC8" s="7"/>
      <c r="CD8" s="7"/>
      <c r="CE8" s="133"/>
      <c r="CF8" s="11"/>
      <c r="CG8" s="137"/>
      <c r="CH8" s="137"/>
      <c r="CI8" s="137"/>
      <c r="CJ8" s="137"/>
      <c r="CK8" s="137"/>
      <c r="CL8" s="147"/>
      <c r="CM8" s="149"/>
      <c r="CN8" s="147"/>
      <c r="CO8" s="148"/>
      <c r="CP8" s="148"/>
      <c r="CQ8" s="149"/>
      <c r="CR8" s="147"/>
      <c r="CS8" s="148"/>
      <c r="CT8" s="148"/>
      <c r="CU8" s="148"/>
      <c r="CV8" s="149"/>
      <c r="CW8" s="155"/>
      <c r="CX8" s="155"/>
      <c r="CY8" s="155"/>
      <c r="CZ8" s="155"/>
      <c r="DA8" s="155"/>
      <c r="DB8" s="155"/>
      <c r="DC8" s="159"/>
      <c r="DD8" s="7"/>
      <c r="DE8" s="7"/>
      <c r="DF8" s="133"/>
      <c r="DG8" s="11"/>
      <c r="DH8" s="137"/>
      <c r="DI8" s="120"/>
      <c r="DJ8" s="165"/>
      <c r="DK8" s="152"/>
      <c r="DL8" s="134"/>
      <c r="DM8" s="134"/>
      <c r="DN8" s="134"/>
      <c r="DO8" s="134"/>
      <c r="DP8" s="134"/>
      <c r="DQ8" s="172"/>
      <c r="DR8" s="147"/>
      <c r="DS8" s="148"/>
      <c r="DT8" s="148"/>
      <c r="DU8" s="148"/>
      <c r="DV8" s="124" t="s">
        <v>92</v>
      </c>
      <c r="DW8" s="122" t="s">
        <v>119</v>
      </c>
      <c r="DX8" s="158"/>
      <c r="DY8" s="158"/>
      <c r="DZ8" s="158"/>
      <c r="EA8" s="124" t="s">
        <v>22</v>
      </c>
      <c r="EB8" s="142"/>
      <c r="EC8" s="142"/>
      <c r="ED8" s="7"/>
      <c r="EE8" s="7"/>
      <c r="EF8" s="133"/>
      <c r="EG8" s="11"/>
      <c r="EH8" s="120"/>
      <c r="EI8" s="155"/>
      <c r="EJ8" s="125"/>
      <c r="EK8" s="125"/>
      <c r="EL8" s="125"/>
      <c r="EM8" s="155"/>
      <c r="EN8" s="156" t="s">
        <v>29</v>
      </c>
      <c r="EO8" s="156" t="s">
        <v>30</v>
      </c>
      <c r="EP8" s="124" t="s">
        <v>26</v>
      </c>
      <c r="EQ8" s="124" t="s">
        <v>27</v>
      </c>
      <c r="ER8" s="124" t="s">
        <v>28</v>
      </c>
      <c r="ES8" s="131"/>
      <c r="ET8" s="157"/>
      <c r="EU8" s="157"/>
      <c r="EV8" s="157"/>
      <c r="EW8" s="131"/>
      <c r="EX8" s="157"/>
      <c r="EY8" s="157"/>
      <c r="EZ8" s="157"/>
      <c r="FA8" s="142"/>
      <c r="FB8" s="7"/>
      <c r="FC8" s="7"/>
      <c r="FD8" s="133"/>
      <c r="FE8" s="11"/>
      <c r="FF8" s="131"/>
      <c r="FG8" s="131"/>
      <c r="FH8" s="147"/>
      <c r="FI8" s="149"/>
      <c r="FJ8" s="157"/>
      <c r="FK8" s="122"/>
      <c r="FL8" s="12"/>
    </row>
    <row r="9" spans="2:168" s="15" customFormat="1" ht="17.25" customHeight="1">
      <c r="B9" s="13"/>
      <c r="C9" s="134"/>
      <c r="D9" s="14"/>
      <c r="E9" s="115"/>
      <c r="F9" s="131"/>
      <c r="G9" s="71" t="s">
        <v>31</v>
      </c>
      <c r="H9" s="71" t="s">
        <v>32</v>
      </c>
      <c r="I9" s="71" t="s">
        <v>93</v>
      </c>
      <c r="J9" s="71" t="s">
        <v>94</v>
      </c>
      <c r="K9" s="71" t="s">
        <v>95</v>
      </c>
      <c r="L9" s="121"/>
      <c r="M9" s="126"/>
      <c r="N9" s="126"/>
      <c r="O9" s="126"/>
      <c r="P9" s="143"/>
      <c r="R9" s="13"/>
      <c r="S9" s="134"/>
      <c r="T9" s="14"/>
      <c r="U9" s="115"/>
      <c r="V9" s="131"/>
      <c r="W9" s="71" t="s">
        <v>31</v>
      </c>
      <c r="X9" s="71" t="s">
        <v>32</v>
      </c>
      <c r="Y9" s="71" t="s">
        <v>175</v>
      </c>
      <c r="Z9" s="71" t="s">
        <v>176</v>
      </c>
      <c r="AA9" s="71" t="s">
        <v>177</v>
      </c>
      <c r="AB9" s="71" t="s">
        <v>178</v>
      </c>
      <c r="AC9" s="71" t="s">
        <v>179</v>
      </c>
      <c r="AD9" s="71" t="s">
        <v>180</v>
      </c>
      <c r="AE9" s="121"/>
      <c r="AF9" s="126"/>
      <c r="AG9" s="126"/>
      <c r="AH9" s="126"/>
      <c r="AI9" s="143"/>
      <c r="AK9" s="13"/>
      <c r="AL9" s="134"/>
      <c r="AM9" s="14"/>
      <c r="AN9" s="152"/>
      <c r="AO9" s="115"/>
      <c r="AP9" s="115"/>
      <c r="AQ9" s="115"/>
      <c r="AR9" s="115"/>
      <c r="AS9" s="115"/>
      <c r="AT9" s="76" t="s">
        <v>29</v>
      </c>
      <c r="AU9" s="76" t="s">
        <v>30</v>
      </c>
      <c r="AV9" s="76" t="s">
        <v>99</v>
      </c>
      <c r="AW9" s="76" t="s">
        <v>100</v>
      </c>
      <c r="AX9" s="76" t="s">
        <v>101</v>
      </c>
      <c r="AY9" s="76" t="s">
        <v>102</v>
      </c>
      <c r="AZ9" s="76" t="s">
        <v>103</v>
      </c>
      <c r="BA9" s="76" t="s">
        <v>104</v>
      </c>
      <c r="BB9" s="121"/>
      <c r="BC9" s="121"/>
      <c r="BD9" s="115"/>
      <c r="BE9" s="76" t="s">
        <v>29</v>
      </c>
      <c r="BF9" s="76" t="s">
        <v>30</v>
      </c>
      <c r="BG9" s="163"/>
      <c r="BI9" s="13"/>
      <c r="BJ9" s="134"/>
      <c r="BK9" s="14"/>
      <c r="BL9" s="113"/>
      <c r="BM9" s="113"/>
      <c r="BN9" s="115"/>
      <c r="BO9" s="115"/>
      <c r="BP9" s="115"/>
      <c r="BQ9" s="113"/>
      <c r="BR9" s="73" t="s">
        <v>29</v>
      </c>
      <c r="BS9" s="73" t="s">
        <v>30</v>
      </c>
      <c r="BT9" s="73" t="s">
        <v>99</v>
      </c>
      <c r="BU9" s="73" t="s">
        <v>100</v>
      </c>
      <c r="BV9" s="73" t="s">
        <v>101</v>
      </c>
      <c r="BW9" s="121"/>
      <c r="BX9" s="121"/>
      <c r="BY9" s="113"/>
      <c r="BZ9" s="73" t="s">
        <v>29</v>
      </c>
      <c r="CA9" s="73" t="s">
        <v>30</v>
      </c>
      <c r="CB9" s="164"/>
      <c r="CC9" s="3"/>
      <c r="CD9" s="13"/>
      <c r="CE9" s="134"/>
      <c r="CF9" s="14"/>
      <c r="CG9" s="113"/>
      <c r="CH9" s="113"/>
      <c r="CI9" s="113"/>
      <c r="CJ9" s="113"/>
      <c r="CK9" s="113"/>
      <c r="CL9" s="73" t="s">
        <v>29</v>
      </c>
      <c r="CM9" s="75" t="s">
        <v>30</v>
      </c>
      <c r="CN9" s="78" t="s">
        <v>92</v>
      </c>
      <c r="CO9" s="78" t="s">
        <v>33</v>
      </c>
      <c r="CP9" s="78" t="s">
        <v>34</v>
      </c>
      <c r="CQ9" s="78" t="s">
        <v>35</v>
      </c>
      <c r="CR9" s="78" t="s">
        <v>92</v>
      </c>
      <c r="CS9" s="78" t="s">
        <v>33</v>
      </c>
      <c r="CT9" s="78" t="s">
        <v>34</v>
      </c>
      <c r="CU9" s="78" t="s">
        <v>35</v>
      </c>
      <c r="CV9" s="78" t="s">
        <v>36</v>
      </c>
      <c r="CW9" s="156"/>
      <c r="CX9" s="156"/>
      <c r="CY9" s="156"/>
      <c r="CZ9" s="156"/>
      <c r="DA9" s="156"/>
      <c r="DB9" s="156"/>
      <c r="DC9" s="160"/>
      <c r="DD9" s="3"/>
      <c r="DE9" s="13"/>
      <c r="DF9" s="134"/>
      <c r="DG9" s="13"/>
      <c r="DH9" s="113"/>
      <c r="DI9" s="120"/>
      <c r="DJ9" s="165"/>
      <c r="DK9" s="74" t="s">
        <v>92</v>
      </c>
      <c r="DL9" s="73" t="s">
        <v>99</v>
      </c>
      <c r="DM9" s="73" t="s">
        <v>100</v>
      </c>
      <c r="DN9" s="73" t="s">
        <v>101</v>
      </c>
      <c r="DO9" s="73" t="s">
        <v>102</v>
      </c>
      <c r="DP9" s="73" t="s">
        <v>103</v>
      </c>
      <c r="DQ9" s="73" t="s">
        <v>104</v>
      </c>
      <c r="DR9" s="74" t="s">
        <v>92</v>
      </c>
      <c r="DS9" s="73" t="s">
        <v>99</v>
      </c>
      <c r="DT9" s="73" t="s">
        <v>100</v>
      </c>
      <c r="DU9" s="73" t="s">
        <v>101</v>
      </c>
      <c r="DV9" s="125"/>
      <c r="DW9" s="74" t="s">
        <v>92</v>
      </c>
      <c r="DX9" s="73" t="s">
        <v>99</v>
      </c>
      <c r="DY9" s="73" t="s">
        <v>100</v>
      </c>
      <c r="DZ9" s="75" t="s">
        <v>101</v>
      </c>
      <c r="EA9" s="126"/>
      <c r="EB9" s="142"/>
      <c r="EC9" s="142"/>
      <c r="ED9" s="3"/>
      <c r="EE9" s="13"/>
      <c r="EF9" s="134"/>
      <c r="EG9" s="13"/>
      <c r="EH9" s="120"/>
      <c r="EI9" s="156"/>
      <c r="EJ9" s="125"/>
      <c r="EK9" s="125"/>
      <c r="EL9" s="125"/>
      <c r="EM9" s="156"/>
      <c r="EN9" s="168"/>
      <c r="EO9" s="168"/>
      <c r="EP9" s="126"/>
      <c r="EQ9" s="126"/>
      <c r="ER9" s="126"/>
      <c r="ES9" s="119"/>
      <c r="ET9" s="124"/>
      <c r="EU9" s="124"/>
      <c r="EV9" s="124"/>
      <c r="EW9" s="119"/>
      <c r="EX9" s="124"/>
      <c r="EY9" s="124"/>
      <c r="EZ9" s="124"/>
      <c r="FA9" s="142"/>
      <c r="FB9" s="3"/>
      <c r="FC9" s="13"/>
      <c r="FD9" s="134"/>
      <c r="FE9" s="14"/>
      <c r="FF9" s="119"/>
      <c r="FG9" s="119"/>
      <c r="FH9" s="71" t="s">
        <v>29</v>
      </c>
      <c r="FI9" s="71" t="s">
        <v>30</v>
      </c>
      <c r="FJ9" s="124"/>
      <c r="FK9" s="141"/>
      <c r="FL9" s="12"/>
    </row>
    <row r="10" spans="2:168" s="15" customFormat="1" ht="18" customHeight="1">
      <c r="B10" s="3"/>
      <c r="C10" s="57" t="s">
        <v>37</v>
      </c>
      <c r="D10" s="16"/>
      <c r="E10" s="79">
        <v>422</v>
      </c>
      <c r="F10" s="80">
        <f>G10+H10</f>
        <v>48586</v>
      </c>
      <c r="G10" s="80">
        <v>24752</v>
      </c>
      <c r="H10" s="80">
        <v>23834</v>
      </c>
      <c r="I10" s="80">
        <v>14878</v>
      </c>
      <c r="J10" s="80">
        <v>16476</v>
      </c>
      <c r="K10" s="80">
        <v>17232</v>
      </c>
      <c r="L10" s="80">
        <v>18412</v>
      </c>
      <c r="M10" s="80">
        <v>4495</v>
      </c>
      <c r="N10" s="80">
        <v>500</v>
      </c>
      <c r="O10" s="80">
        <v>1213</v>
      </c>
      <c r="P10" s="80">
        <v>67468</v>
      </c>
      <c r="R10" s="3"/>
      <c r="S10" s="57" t="s">
        <v>88</v>
      </c>
      <c r="T10" s="16"/>
      <c r="U10" s="79">
        <v>191</v>
      </c>
      <c r="V10" s="80">
        <f>W10+X10</f>
        <v>26025</v>
      </c>
      <c r="W10" s="80">
        <v>13393</v>
      </c>
      <c r="X10" s="80">
        <v>12632</v>
      </c>
      <c r="Y10" s="80">
        <v>949</v>
      </c>
      <c r="Z10" s="80">
        <v>2377</v>
      </c>
      <c r="AA10" s="80">
        <v>2847</v>
      </c>
      <c r="AB10" s="80">
        <v>6531</v>
      </c>
      <c r="AC10" s="80">
        <v>6717</v>
      </c>
      <c r="AD10" s="80">
        <v>6604</v>
      </c>
      <c r="AE10" s="80">
        <v>5781</v>
      </c>
      <c r="AF10" s="80">
        <v>4134</v>
      </c>
      <c r="AG10" s="80">
        <v>248</v>
      </c>
      <c r="AH10" s="80">
        <v>1036</v>
      </c>
      <c r="AI10" s="80">
        <v>28714</v>
      </c>
      <c r="AK10" s="3"/>
      <c r="AL10" s="58" t="s">
        <v>37</v>
      </c>
      <c r="AM10" s="17"/>
      <c r="AN10" s="81">
        <v>1045</v>
      </c>
      <c r="AO10" s="30">
        <f>SUM(AP10:AR10)</f>
        <v>12037</v>
      </c>
      <c r="AP10" s="30">
        <v>8586</v>
      </c>
      <c r="AQ10" s="30">
        <v>628</v>
      </c>
      <c r="AR10" s="30">
        <v>2823</v>
      </c>
      <c r="AS10" s="30">
        <f>SUM(AT10:AU10)</f>
        <v>243511</v>
      </c>
      <c r="AT10" s="30">
        <v>124304</v>
      </c>
      <c r="AU10" s="30">
        <v>119207</v>
      </c>
      <c r="AV10" s="30">
        <v>39260</v>
      </c>
      <c r="AW10" s="30">
        <v>40027</v>
      </c>
      <c r="AX10" s="30">
        <v>40093</v>
      </c>
      <c r="AY10" s="30">
        <v>41023</v>
      </c>
      <c r="AZ10" s="30">
        <v>41213</v>
      </c>
      <c r="BA10" s="30">
        <v>41895</v>
      </c>
      <c r="BB10" s="30">
        <v>355</v>
      </c>
      <c r="BC10" s="30">
        <v>57</v>
      </c>
      <c r="BD10" s="82">
        <f>SUM(BE10:BF10)</f>
        <v>19108</v>
      </c>
      <c r="BE10" s="82">
        <v>8918</v>
      </c>
      <c r="BF10" s="82">
        <v>10190</v>
      </c>
      <c r="BG10" s="82">
        <v>3684</v>
      </c>
      <c r="BI10" s="3"/>
      <c r="BJ10" s="57" t="s">
        <v>37</v>
      </c>
      <c r="BK10" s="16"/>
      <c r="BL10" s="83">
        <v>597</v>
      </c>
      <c r="BM10" s="84">
        <f>BN10+BO10+BP10</f>
        <v>5456</v>
      </c>
      <c r="BN10" s="84">
        <v>4123</v>
      </c>
      <c r="BO10" s="84">
        <v>34</v>
      </c>
      <c r="BP10" s="84">
        <v>1299</v>
      </c>
      <c r="BQ10" s="84">
        <f>BR10+BS10</f>
        <v>126986</v>
      </c>
      <c r="BR10" s="84">
        <v>64673</v>
      </c>
      <c r="BS10" s="84">
        <v>62313</v>
      </c>
      <c r="BT10" s="84">
        <v>40746</v>
      </c>
      <c r="BU10" s="84">
        <v>42264</v>
      </c>
      <c r="BV10" s="84">
        <v>43976</v>
      </c>
      <c r="BW10" s="84">
        <v>89</v>
      </c>
      <c r="BX10" s="84">
        <v>16</v>
      </c>
      <c r="BY10" s="84">
        <f>BZ10+CA10</f>
        <v>11673</v>
      </c>
      <c r="BZ10" s="84">
        <v>7361</v>
      </c>
      <c r="CA10" s="84">
        <v>4312</v>
      </c>
      <c r="CB10" s="84">
        <v>1854</v>
      </c>
      <c r="CC10" s="18"/>
      <c r="CD10" s="3"/>
      <c r="CE10" s="57" t="s">
        <v>37</v>
      </c>
      <c r="CF10" s="16"/>
      <c r="CG10" s="85">
        <f>CH10+CI10+CJ10</f>
        <v>280</v>
      </c>
      <c r="CH10" s="86">
        <v>239</v>
      </c>
      <c r="CI10" s="86">
        <v>10</v>
      </c>
      <c r="CJ10" s="86">
        <v>31</v>
      </c>
      <c r="CK10" s="86">
        <f>CL10+CM10</f>
        <v>125164</v>
      </c>
      <c r="CL10" s="86">
        <v>62690</v>
      </c>
      <c r="CM10" s="86">
        <v>62474</v>
      </c>
      <c r="CN10" s="86">
        <f>SUM(CO10:CQ10)</f>
        <v>120994</v>
      </c>
      <c r="CO10" s="86">
        <v>40708</v>
      </c>
      <c r="CP10" s="86">
        <v>40585</v>
      </c>
      <c r="CQ10" s="86">
        <v>39701</v>
      </c>
      <c r="CR10" s="86">
        <f>CS10+CT10+CU10+CV10</f>
        <v>3898</v>
      </c>
      <c r="CS10" s="86">
        <v>1233</v>
      </c>
      <c r="CT10" s="86">
        <v>1048</v>
      </c>
      <c r="CU10" s="86">
        <v>972</v>
      </c>
      <c r="CV10" s="86">
        <v>645</v>
      </c>
      <c r="CW10" s="86">
        <v>272</v>
      </c>
      <c r="CX10" s="86">
        <f>CY10+CZ10</f>
        <v>10444</v>
      </c>
      <c r="CY10" s="86">
        <v>9842</v>
      </c>
      <c r="CZ10" s="86">
        <v>602</v>
      </c>
      <c r="DA10" s="86">
        <f>DB10+DC10</f>
        <v>1960</v>
      </c>
      <c r="DB10" s="86">
        <v>1847</v>
      </c>
      <c r="DC10" s="86">
        <v>113</v>
      </c>
      <c r="DD10" s="18"/>
      <c r="DE10" s="3"/>
      <c r="DF10" s="57" t="s">
        <v>37</v>
      </c>
      <c r="DG10" s="16"/>
      <c r="DH10" s="83">
        <v>72</v>
      </c>
      <c r="DI10" s="80">
        <f>DJ10+DK10+DR10+DV10</f>
        <v>5878</v>
      </c>
      <c r="DJ10" s="80">
        <v>61</v>
      </c>
      <c r="DK10" s="80">
        <f>DL10+DM10+DN10+DO10+DP10+DQ10</f>
        <v>1245</v>
      </c>
      <c r="DL10" s="80">
        <v>199</v>
      </c>
      <c r="DM10" s="80">
        <v>212</v>
      </c>
      <c r="DN10" s="80">
        <v>196</v>
      </c>
      <c r="DO10" s="80">
        <v>233</v>
      </c>
      <c r="DP10" s="80">
        <v>195</v>
      </c>
      <c r="DQ10" s="80">
        <v>210</v>
      </c>
      <c r="DR10" s="80">
        <f>DS10+DT10+DU10</f>
        <v>880</v>
      </c>
      <c r="DS10" s="80">
        <v>270</v>
      </c>
      <c r="DT10" s="80">
        <v>276</v>
      </c>
      <c r="DU10" s="80">
        <v>334</v>
      </c>
      <c r="DV10" s="80">
        <f>DW10+EA10</f>
        <v>3692</v>
      </c>
      <c r="DW10" s="80">
        <f>DX10+DY10+DZ10</f>
        <v>3656</v>
      </c>
      <c r="DX10" s="80">
        <v>1268</v>
      </c>
      <c r="DY10" s="80">
        <v>1248</v>
      </c>
      <c r="DZ10" s="80">
        <v>1140</v>
      </c>
      <c r="EA10" s="80">
        <v>36</v>
      </c>
      <c r="EB10" s="80">
        <v>3948</v>
      </c>
      <c r="EC10" s="80">
        <v>1393</v>
      </c>
      <c r="ED10" s="19"/>
      <c r="EE10" s="3"/>
      <c r="EF10" s="57" t="s">
        <v>37</v>
      </c>
      <c r="EG10" s="20"/>
      <c r="EH10" s="85">
        <v>168</v>
      </c>
      <c r="EI10" s="86">
        <f>EJ10+EK10+EL10</f>
        <v>410</v>
      </c>
      <c r="EJ10" s="86">
        <v>17</v>
      </c>
      <c r="EK10" s="86">
        <v>390</v>
      </c>
      <c r="EL10" s="86">
        <v>3</v>
      </c>
      <c r="EM10" s="86">
        <f>EN10+EO10</f>
        <v>25820</v>
      </c>
      <c r="EN10" s="86">
        <v>9937</v>
      </c>
      <c r="EO10" s="86">
        <v>15883</v>
      </c>
      <c r="EP10" s="86">
        <v>947</v>
      </c>
      <c r="EQ10" s="86">
        <v>24386</v>
      </c>
      <c r="ER10" s="86">
        <v>487</v>
      </c>
      <c r="ES10" s="86">
        <f>ET10+EU10+EV10</f>
        <v>11248</v>
      </c>
      <c r="ET10" s="86">
        <v>395</v>
      </c>
      <c r="EU10" s="86">
        <v>10417</v>
      </c>
      <c r="EV10" s="86">
        <v>436</v>
      </c>
      <c r="EW10" s="86">
        <f>EX10+EY10+EZ10</f>
        <v>1904</v>
      </c>
      <c r="EX10" s="86">
        <v>87</v>
      </c>
      <c r="EY10" s="86">
        <v>1773</v>
      </c>
      <c r="EZ10" s="86">
        <v>44</v>
      </c>
      <c r="FA10" s="86">
        <v>758</v>
      </c>
      <c r="FB10" s="18"/>
      <c r="FC10" s="3"/>
      <c r="FD10" s="57" t="s">
        <v>37</v>
      </c>
      <c r="FE10" s="16"/>
      <c r="FF10" s="87">
        <v>49</v>
      </c>
      <c r="FG10" s="88">
        <f>FH10+FI10</f>
        <v>3780</v>
      </c>
      <c r="FH10" s="88">
        <v>2324</v>
      </c>
      <c r="FI10" s="88">
        <v>1456</v>
      </c>
      <c r="FJ10" s="88">
        <v>239</v>
      </c>
      <c r="FK10" s="88">
        <v>158</v>
      </c>
      <c r="FL10" s="21"/>
    </row>
    <row r="11" spans="2:168" s="15" customFormat="1" ht="18" customHeight="1">
      <c r="B11" s="3"/>
      <c r="C11" s="57" t="s">
        <v>38</v>
      </c>
      <c r="D11" s="16"/>
      <c r="E11" s="89">
        <f>+E12+E13</f>
        <v>27</v>
      </c>
      <c r="F11" s="31">
        <f aca="true" t="shared" si="0" ref="F11:P11">+F12+F13</f>
        <v>2898</v>
      </c>
      <c r="G11" s="31">
        <f t="shared" si="0"/>
        <v>1501</v>
      </c>
      <c r="H11" s="31">
        <f t="shared" si="0"/>
        <v>1397</v>
      </c>
      <c r="I11" s="31">
        <f t="shared" si="0"/>
        <v>906</v>
      </c>
      <c r="J11" s="31">
        <f t="shared" si="0"/>
        <v>958</v>
      </c>
      <c r="K11" s="31">
        <f t="shared" si="0"/>
        <v>1034</v>
      </c>
      <c r="L11" s="31">
        <f t="shared" si="0"/>
        <v>1134</v>
      </c>
      <c r="M11" s="31">
        <f t="shared" si="0"/>
        <v>284</v>
      </c>
      <c r="N11" s="31">
        <f t="shared" si="0"/>
        <v>48</v>
      </c>
      <c r="O11" s="31">
        <f t="shared" si="0"/>
        <v>111</v>
      </c>
      <c r="P11" s="31">
        <f t="shared" si="0"/>
        <v>4110</v>
      </c>
      <c r="R11" s="3"/>
      <c r="S11" s="57" t="s">
        <v>89</v>
      </c>
      <c r="T11" s="16"/>
      <c r="U11" s="89">
        <f>U12+U13</f>
        <v>5</v>
      </c>
      <c r="V11" s="31">
        <f aca="true" t="shared" si="1" ref="V11:AI11">V12+V13</f>
        <v>783</v>
      </c>
      <c r="W11" s="31">
        <f t="shared" si="1"/>
        <v>382</v>
      </c>
      <c r="X11" s="31">
        <f t="shared" si="1"/>
        <v>401</v>
      </c>
      <c r="Y11" s="31">
        <f t="shared" si="1"/>
        <v>23</v>
      </c>
      <c r="Z11" s="31">
        <f t="shared" si="1"/>
        <v>90</v>
      </c>
      <c r="AA11" s="31">
        <f t="shared" si="1"/>
        <v>120</v>
      </c>
      <c r="AB11" s="31">
        <f t="shared" si="1"/>
        <v>179</v>
      </c>
      <c r="AC11" s="31">
        <f t="shared" si="1"/>
        <v>199</v>
      </c>
      <c r="AD11" s="31">
        <f t="shared" si="1"/>
        <v>172</v>
      </c>
      <c r="AE11" s="31">
        <f t="shared" si="1"/>
        <v>182</v>
      </c>
      <c r="AF11" s="31">
        <f t="shared" si="1"/>
        <v>136</v>
      </c>
      <c r="AG11" s="31">
        <f t="shared" si="1"/>
        <v>10</v>
      </c>
      <c r="AH11" s="31">
        <f t="shared" si="1"/>
        <v>45</v>
      </c>
      <c r="AI11" s="31">
        <f t="shared" si="1"/>
        <v>915</v>
      </c>
      <c r="AK11" s="3"/>
      <c r="AL11" s="57" t="s">
        <v>38</v>
      </c>
      <c r="AM11" s="20"/>
      <c r="AN11" s="30">
        <f aca="true" t="shared" si="2" ref="AN11:BG11">+AN12+AN13</f>
        <v>93</v>
      </c>
      <c r="AO11" s="30">
        <f aca="true" t="shared" si="3" ref="AO11:AO31">SUM(AP11:AR11)</f>
        <v>1052</v>
      </c>
      <c r="AP11" s="30">
        <f t="shared" si="2"/>
        <v>594</v>
      </c>
      <c r="AQ11" s="30">
        <f t="shared" si="2"/>
        <v>90</v>
      </c>
      <c r="AR11" s="30">
        <f t="shared" si="2"/>
        <v>368</v>
      </c>
      <c r="AS11" s="30">
        <f>SUM(AT11:AU11)</f>
        <v>17111</v>
      </c>
      <c r="AT11" s="30">
        <f t="shared" si="2"/>
        <v>8765</v>
      </c>
      <c r="AU11" s="30">
        <f t="shared" si="2"/>
        <v>8346</v>
      </c>
      <c r="AV11" s="30">
        <f t="shared" si="2"/>
        <v>2819</v>
      </c>
      <c r="AW11" s="30">
        <f t="shared" si="2"/>
        <v>2795</v>
      </c>
      <c r="AX11" s="30">
        <f t="shared" si="2"/>
        <v>2794</v>
      </c>
      <c r="AY11" s="30">
        <f t="shared" si="2"/>
        <v>2876</v>
      </c>
      <c r="AZ11" s="30">
        <f t="shared" si="2"/>
        <v>2923</v>
      </c>
      <c r="BA11" s="30">
        <f t="shared" si="2"/>
        <v>2904</v>
      </c>
      <c r="BB11" s="30">
        <f t="shared" si="2"/>
        <v>22</v>
      </c>
      <c r="BC11" s="30">
        <f t="shared" si="2"/>
        <v>2</v>
      </c>
      <c r="BD11" s="82">
        <f aca="true" t="shared" si="4" ref="BD11:BD31">SUM(BE11:BF11)</f>
        <v>1674</v>
      </c>
      <c r="BE11" s="82">
        <f t="shared" si="2"/>
        <v>782</v>
      </c>
      <c r="BF11" s="82">
        <f t="shared" si="2"/>
        <v>892</v>
      </c>
      <c r="BG11" s="82">
        <f t="shared" si="2"/>
        <v>268</v>
      </c>
      <c r="BI11" s="3"/>
      <c r="BJ11" s="57" t="s">
        <v>38</v>
      </c>
      <c r="BK11" s="16"/>
      <c r="BL11" s="90">
        <f aca="true" t="shared" si="5" ref="BL11:CB11">+BL12+BL13</f>
        <v>48</v>
      </c>
      <c r="BM11" s="91">
        <f t="shared" si="5"/>
        <v>466</v>
      </c>
      <c r="BN11" s="91">
        <f t="shared" si="5"/>
        <v>301</v>
      </c>
      <c r="BO11" s="91">
        <f t="shared" si="5"/>
        <v>0</v>
      </c>
      <c r="BP11" s="91">
        <f t="shared" si="5"/>
        <v>165</v>
      </c>
      <c r="BQ11" s="91">
        <f t="shared" si="5"/>
        <v>8902</v>
      </c>
      <c r="BR11" s="91">
        <f t="shared" si="5"/>
        <v>4556</v>
      </c>
      <c r="BS11" s="91">
        <f t="shared" si="5"/>
        <v>4346</v>
      </c>
      <c r="BT11" s="91">
        <f t="shared" si="5"/>
        <v>2861</v>
      </c>
      <c r="BU11" s="91">
        <f t="shared" si="5"/>
        <v>2962</v>
      </c>
      <c r="BV11" s="91">
        <f t="shared" si="5"/>
        <v>3079</v>
      </c>
      <c r="BW11" s="91">
        <f t="shared" si="5"/>
        <v>0</v>
      </c>
      <c r="BX11" s="91">
        <f t="shared" si="5"/>
        <v>1</v>
      </c>
      <c r="BY11" s="91">
        <f t="shared" si="5"/>
        <v>972</v>
      </c>
      <c r="BZ11" s="91">
        <f t="shared" si="5"/>
        <v>617</v>
      </c>
      <c r="CA11" s="91">
        <f t="shared" si="5"/>
        <v>355</v>
      </c>
      <c r="CB11" s="91">
        <f t="shared" si="5"/>
        <v>120</v>
      </c>
      <c r="CC11" s="18"/>
      <c r="CD11" s="3"/>
      <c r="CE11" s="57" t="s">
        <v>38</v>
      </c>
      <c r="CF11" s="16"/>
      <c r="CG11" s="92">
        <f aca="true" t="shared" si="6" ref="CG11:CM11">+CG12+CG13</f>
        <v>24</v>
      </c>
      <c r="CH11" s="30">
        <f t="shared" si="6"/>
        <v>23</v>
      </c>
      <c r="CI11" s="30">
        <f t="shared" si="6"/>
        <v>0</v>
      </c>
      <c r="CJ11" s="30">
        <f t="shared" si="6"/>
        <v>1</v>
      </c>
      <c r="CK11" s="30">
        <f t="shared" si="6"/>
        <v>8575</v>
      </c>
      <c r="CL11" s="30">
        <f t="shared" si="6"/>
        <v>4388</v>
      </c>
      <c r="CM11" s="30">
        <f t="shared" si="6"/>
        <v>4187</v>
      </c>
      <c r="CN11" s="30">
        <f>+CN12+CN13</f>
        <v>8532</v>
      </c>
      <c r="CO11" s="30">
        <f aca="true" t="shared" si="7" ref="CO11:DC11">+CO12+CO13</f>
        <v>2837</v>
      </c>
      <c r="CP11" s="30">
        <f t="shared" si="7"/>
        <v>2841</v>
      </c>
      <c r="CQ11" s="30">
        <f t="shared" si="7"/>
        <v>2854</v>
      </c>
      <c r="CR11" s="30">
        <f t="shared" si="7"/>
        <v>43</v>
      </c>
      <c r="CS11" s="30">
        <f t="shared" si="7"/>
        <v>16</v>
      </c>
      <c r="CT11" s="30">
        <f t="shared" si="7"/>
        <v>11</v>
      </c>
      <c r="CU11" s="30">
        <f t="shared" si="7"/>
        <v>10</v>
      </c>
      <c r="CV11" s="30">
        <f t="shared" si="7"/>
        <v>6</v>
      </c>
      <c r="CW11" s="30">
        <f t="shared" si="7"/>
        <v>0</v>
      </c>
      <c r="CX11" s="30">
        <f t="shared" si="7"/>
        <v>737</v>
      </c>
      <c r="CY11" s="30">
        <f t="shared" si="7"/>
        <v>728</v>
      </c>
      <c r="CZ11" s="30">
        <f t="shared" si="7"/>
        <v>9</v>
      </c>
      <c r="DA11" s="30">
        <f t="shared" si="7"/>
        <v>172</v>
      </c>
      <c r="DB11" s="30">
        <f t="shared" si="7"/>
        <v>171</v>
      </c>
      <c r="DC11" s="30">
        <f t="shared" si="7"/>
        <v>1</v>
      </c>
      <c r="DD11" s="18"/>
      <c r="DE11" s="3"/>
      <c r="DF11" s="57" t="s">
        <v>38</v>
      </c>
      <c r="DG11" s="16"/>
      <c r="DH11" s="90">
        <f>+DH12+DH13</f>
        <v>6</v>
      </c>
      <c r="DI11" s="31">
        <f aca="true" t="shared" si="8" ref="DI11:EC11">+DI12+DI13</f>
        <v>425</v>
      </c>
      <c r="DJ11" s="31">
        <f t="shared" si="8"/>
        <v>3</v>
      </c>
      <c r="DK11" s="31">
        <f t="shared" si="8"/>
        <v>100</v>
      </c>
      <c r="DL11" s="31">
        <f t="shared" si="8"/>
        <v>16</v>
      </c>
      <c r="DM11" s="31">
        <f t="shared" si="8"/>
        <v>22</v>
      </c>
      <c r="DN11" s="31">
        <f t="shared" si="8"/>
        <v>13</v>
      </c>
      <c r="DO11" s="31">
        <f t="shared" si="8"/>
        <v>12</v>
      </c>
      <c r="DP11" s="31">
        <f t="shared" si="8"/>
        <v>28</v>
      </c>
      <c r="DQ11" s="31">
        <f t="shared" si="8"/>
        <v>9</v>
      </c>
      <c r="DR11" s="31">
        <f t="shared" si="8"/>
        <v>68</v>
      </c>
      <c r="DS11" s="31">
        <f t="shared" si="8"/>
        <v>19</v>
      </c>
      <c r="DT11" s="31">
        <f t="shared" si="8"/>
        <v>24</v>
      </c>
      <c r="DU11" s="31">
        <f t="shared" si="8"/>
        <v>25</v>
      </c>
      <c r="DV11" s="31">
        <f t="shared" si="8"/>
        <v>254</v>
      </c>
      <c r="DW11" s="31">
        <f t="shared" si="8"/>
        <v>254</v>
      </c>
      <c r="DX11" s="31">
        <f t="shared" si="8"/>
        <v>76</v>
      </c>
      <c r="DY11" s="31">
        <f t="shared" si="8"/>
        <v>86</v>
      </c>
      <c r="DZ11" s="31">
        <f t="shared" si="8"/>
        <v>92</v>
      </c>
      <c r="EA11" s="31">
        <f t="shared" si="8"/>
        <v>0</v>
      </c>
      <c r="EB11" s="31">
        <f>+EB12+EB13</f>
        <v>294</v>
      </c>
      <c r="EC11" s="31">
        <f t="shared" si="8"/>
        <v>90</v>
      </c>
      <c r="ED11" s="18"/>
      <c r="EE11" s="3"/>
      <c r="EF11" s="57" t="s">
        <v>38</v>
      </c>
      <c r="EG11" s="20"/>
      <c r="EH11" s="31">
        <f aca="true" t="shared" si="9" ref="EH11:FA11">+EH12+EH13</f>
        <v>8</v>
      </c>
      <c r="EI11" s="31">
        <f t="shared" si="9"/>
        <v>12</v>
      </c>
      <c r="EJ11" s="31">
        <f t="shared" si="9"/>
        <v>1</v>
      </c>
      <c r="EK11" s="31">
        <f t="shared" si="9"/>
        <v>11</v>
      </c>
      <c r="EL11" s="31">
        <f t="shared" si="9"/>
        <v>0</v>
      </c>
      <c r="EM11" s="31">
        <f t="shared" si="9"/>
        <v>574</v>
      </c>
      <c r="EN11" s="31">
        <f t="shared" si="9"/>
        <v>195</v>
      </c>
      <c r="EO11" s="31">
        <f t="shared" si="9"/>
        <v>379</v>
      </c>
      <c r="EP11" s="31">
        <f t="shared" si="9"/>
        <v>69</v>
      </c>
      <c r="EQ11" s="31">
        <f t="shared" si="9"/>
        <v>505</v>
      </c>
      <c r="ER11" s="31">
        <f t="shared" si="9"/>
        <v>0</v>
      </c>
      <c r="ES11" s="31">
        <f t="shared" si="9"/>
        <v>262</v>
      </c>
      <c r="ET11" s="31">
        <f t="shared" si="9"/>
        <v>33</v>
      </c>
      <c r="EU11" s="31">
        <f t="shared" si="9"/>
        <v>229</v>
      </c>
      <c r="EV11" s="31">
        <f t="shared" si="9"/>
        <v>0</v>
      </c>
      <c r="EW11" s="31">
        <f t="shared" si="9"/>
        <v>72</v>
      </c>
      <c r="EX11" s="31">
        <f t="shared" si="9"/>
        <v>7</v>
      </c>
      <c r="EY11" s="31">
        <f t="shared" si="9"/>
        <v>65</v>
      </c>
      <c r="EZ11" s="31">
        <f t="shared" si="9"/>
        <v>0</v>
      </c>
      <c r="FA11" s="31">
        <f t="shared" si="9"/>
        <v>61</v>
      </c>
      <c r="FB11" s="18"/>
      <c r="FC11" s="3"/>
      <c r="FD11" s="57" t="s">
        <v>38</v>
      </c>
      <c r="FE11" s="16"/>
      <c r="FF11" s="89">
        <f aca="true" t="shared" si="10" ref="FF11:FK11">+FF12+FF13</f>
        <v>1</v>
      </c>
      <c r="FG11" s="31">
        <f t="shared" si="10"/>
        <v>25</v>
      </c>
      <c r="FH11" s="31">
        <f t="shared" si="10"/>
        <v>2</v>
      </c>
      <c r="FI11" s="31">
        <f t="shared" si="10"/>
        <v>23</v>
      </c>
      <c r="FJ11" s="31">
        <f t="shared" si="10"/>
        <v>0</v>
      </c>
      <c r="FK11" s="31">
        <f t="shared" si="10"/>
        <v>1</v>
      </c>
      <c r="FL11" s="21"/>
    </row>
    <row r="12" spans="2:168" s="15" customFormat="1" ht="18" customHeight="1">
      <c r="B12" s="3"/>
      <c r="C12" s="57" t="s">
        <v>39</v>
      </c>
      <c r="D12" s="16"/>
      <c r="E12" s="89">
        <v>13</v>
      </c>
      <c r="F12" s="31">
        <f>G12+H12</f>
        <v>1974</v>
      </c>
      <c r="G12" s="31">
        <v>1005</v>
      </c>
      <c r="H12" s="31">
        <v>969</v>
      </c>
      <c r="I12" s="31">
        <v>610</v>
      </c>
      <c r="J12" s="31">
        <v>671</v>
      </c>
      <c r="K12" s="31">
        <v>693</v>
      </c>
      <c r="L12" s="31">
        <v>771</v>
      </c>
      <c r="M12" s="31">
        <v>189</v>
      </c>
      <c r="N12" s="31">
        <v>34</v>
      </c>
      <c r="O12" s="31">
        <v>72</v>
      </c>
      <c r="P12" s="31">
        <v>2425</v>
      </c>
      <c r="R12" s="3"/>
      <c r="S12" s="57" t="s">
        <v>39</v>
      </c>
      <c r="T12" s="16"/>
      <c r="U12" s="89">
        <v>0</v>
      </c>
      <c r="V12" s="31">
        <f aca="true" t="shared" si="11" ref="V12:V31">W12+X12</f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K12" s="3"/>
      <c r="AL12" s="57" t="s">
        <v>39</v>
      </c>
      <c r="AM12" s="20"/>
      <c r="AN12" s="30">
        <v>26</v>
      </c>
      <c r="AO12" s="30">
        <f t="shared" si="3"/>
        <v>381</v>
      </c>
      <c r="AP12" s="30">
        <v>262</v>
      </c>
      <c r="AQ12" s="30">
        <v>5</v>
      </c>
      <c r="AR12" s="30">
        <v>114</v>
      </c>
      <c r="AS12" s="30">
        <f>SUM(AT12:AU12)</f>
        <v>8100</v>
      </c>
      <c r="AT12" s="30">
        <v>4143</v>
      </c>
      <c r="AU12" s="30">
        <v>3957</v>
      </c>
      <c r="AV12" s="30">
        <v>1397</v>
      </c>
      <c r="AW12" s="30">
        <v>1345</v>
      </c>
      <c r="AX12" s="30">
        <v>1336</v>
      </c>
      <c r="AY12" s="30">
        <v>1350</v>
      </c>
      <c r="AZ12" s="30">
        <v>1340</v>
      </c>
      <c r="BA12" s="30">
        <v>1332</v>
      </c>
      <c r="BB12" s="30">
        <v>20</v>
      </c>
      <c r="BC12" s="30">
        <v>0</v>
      </c>
      <c r="BD12" s="82">
        <f t="shared" si="4"/>
        <v>605</v>
      </c>
      <c r="BE12" s="82">
        <v>243</v>
      </c>
      <c r="BF12" s="82">
        <v>362</v>
      </c>
      <c r="BG12" s="82">
        <v>87</v>
      </c>
      <c r="BI12" s="3"/>
      <c r="BJ12" s="57" t="s">
        <v>39</v>
      </c>
      <c r="BK12" s="16"/>
      <c r="BL12" s="90">
        <v>14</v>
      </c>
      <c r="BM12" s="91">
        <f>BN12+BO12+BP12</f>
        <v>170</v>
      </c>
      <c r="BN12" s="91">
        <v>123</v>
      </c>
      <c r="BO12" s="91">
        <v>0</v>
      </c>
      <c r="BP12" s="91">
        <v>47</v>
      </c>
      <c r="BQ12" s="91">
        <f>BR12+BS12</f>
        <v>3982</v>
      </c>
      <c r="BR12" s="91">
        <v>2046</v>
      </c>
      <c r="BS12" s="91">
        <v>1936</v>
      </c>
      <c r="BT12" s="91">
        <v>1271</v>
      </c>
      <c r="BU12" s="91">
        <v>1345</v>
      </c>
      <c r="BV12" s="91">
        <v>1366</v>
      </c>
      <c r="BW12" s="91">
        <v>0</v>
      </c>
      <c r="BX12" s="91">
        <v>0</v>
      </c>
      <c r="BY12" s="91">
        <f>BZ12+CA12</f>
        <v>338</v>
      </c>
      <c r="BZ12" s="91">
        <v>214</v>
      </c>
      <c r="CA12" s="91">
        <v>124</v>
      </c>
      <c r="CB12" s="91">
        <v>42</v>
      </c>
      <c r="CC12" s="18"/>
      <c r="CD12" s="3"/>
      <c r="CE12" s="57" t="s">
        <v>39</v>
      </c>
      <c r="CF12" s="16"/>
      <c r="CG12" s="92">
        <f>CH12+CI12+CJ12</f>
        <v>8</v>
      </c>
      <c r="CH12" s="30">
        <v>7</v>
      </c>
      <c r="CI12" s="30">
        <v>0</v>
      </c>
      <c r="CJ12" s="30">
        <v>1</v>
      </c>
      <c r="CK12" s="30">
        <f>CL12+CM12</f>
        <v>5085</v>
      </c>
      <c r="CL12" s="30">
        <v>2593</v>
      </c>
      <c r="CM12" s="30">
        <v>2492</v>
      </c>
      <c r="CN12" s="30">
        <f>SUM(CO12:CQ12)</f>
        <v>5042</v>
      </c>
      <c r="CO12" s="30">
        <v>1703</v>
      </c>
      <c r="CP12" s="30">
        <v>1644</v>
      </c>
      <c r="CQ12" s="30">
        <v>1695</v>
      </c>
      <c r="CR12" s="30">
        <f>SUM(CS12:CV12)</f>
        <v>43</v>
      </c>
      <c r="CS12" s="30">
        <v>16</v>
      </c>
      <c r="CT12" s="30">
        <v>11</v>
      </c>
      <c r="CU12" s="30">
        <v>10</v>
      </c>
      <c r="CV12" s="30">
        <v>6</v>
      </c>
      <c r="CW12" s="30">
        <v>0</v>
      </c>
      <c r="CX12" s="30">
        <f>SUM(CY12:CZ12)</f>
        <v>365</v>
      </c>
      <c r="CY12" s="30">
        <v>356</v>
      </c>
      <c r="CZ12" s="30">
        <v>9</v>
      </c>
      <c r="DA12" s="30">
        <f>SUM(DB12:DC12)</f>
        <v>92</v>
      </c>
      <c r="DB12" s="30">
        <v>91</v>
      </c>
      <c r="DC12" s="30">
        <v>1</v>
      </c>
      <c r="DD12" s="18"/>
      <c r="DE12" s="3"/>
      <c r="DF12" s="57" t="s">
        <v>39</v>
      </c>
      <c r="DG12" s="16"/>
      <c r="DH12" s="90">
        <v>3</v>
      </c>
      <c r="DI12" s="31">
        <f>DJ12+DK12+DR12+DV12</f>
        <v>252</v>
      </c>
      <c r="DJ12" s="31">
        <v>3</v>
      </c>
      <c r="DK12" s="31">
        <f>DL12+DM12+DN12+DO12+DP12+DQ12</f>
        <v>100</v>
      </c>
      <c r="DL12" s="31">
        <v>16</v>
      </c>
      <c r="DM12" s="31">
        <v>22</v>
      </c>
      <c r="DN12" s="31">
        <v>13</v>
      </c>
      <c r="DO12" s="31">
        <v>12</v>
      </c>
      <c r="DP12" s="31">
        <v>28</v>
      </c>
      <c r="DQ12" s="31">
        <v>9</v>
      </c>
      <c r="DR12" s="31">
        <f>DS12+DT12+DU12</f>
        <v>68</v>
      </c>
      <c r="DS12" s="31">
        <v>19</v>
      </c>
      <c r="DT12" s="31">
        <v>24</v>
      </c>
      <c r="DU12" s="31">
        <v>25</v>
      </c>
      <c r="DV12" s="31">
        <f>DW12+EA12</f>
        <v>81</v>
      </c>
      <c r="DW12" s="31">
        <f>DX12+DY12+DZ12</f>
        <v>81</v>
      </c>
      <c r="DX12" s="31">
        <v>27</v>
      </c>
      <c r="DY12" s="31">
        <v>26</v>
      </c>
      <c r="DZ12" s="31">
        <v>28</v>
      </c>
      <c r="EA12" s="31">
        <v>0</v>
      </c>
      <c r="EB12" s="31">
        <v>187</v>
      </c>
      <c r="EC12" s="31">
        <v>37</v>
      </c>
      <c r="ED12" s="18"/>
      <c r="EE12" s="3"/>
      <c r="EF12" s="57" t="s">
        <v>39</v>
      </c>
      <c r="EG12" s="20"/>
      <c r="EH12" s="31">
        <v>7</v>
      </c>
      <c r="EI12" s="30">
        <f>EJ12+EK12+EL12</f>
        <v>10</v>
      </c>
      <c r="EJ12" s="30">
        <v>1</v>
      </c>
      <c r="EK12" s="30">
        <v>9</v>
      </c>
      <c r="EL12" s="30">
        <v>0</v>
      </c>
      <c r="EM12" s="30">
        <f>EN12+EO12</f>
        <v>462</v>
      </c>
      <c r="EN12" s="30">
        <v>109</v>
      </c>
      <c r="EO12" s="30">
        <v>353</v>
      </c>
      <c r="EP12" s="30">
        <v>69</v>
      </c>
      <c r="EQ12" s="30">
        <v>393</v>
      </c>
      <c r="ER12" s="30">
        <v>0</v>
      </c>
      <c r="ES12" s="30">
        <f>ET12+EU12+EV12</f>
        <v>203</v>
      </c>
      <c r="ET12" s="30">
        <v>33</v>
      </c>
      <c r="EU12" s="30">
        <v>170</v>
      </c>
      <c r="EV12" s="30">
        <v>0</v>
      </c>
      <c r="EW12" s="30">
        <f>EX12+EY12+EZ12</f>
        <v>42</v>
      </c>
      <c r="EX12" s="31">
        <v>7</v>
      </c>
      <c r="EY12" s="31">
        <v>35</v>
      </c>
      <c r="EZ12" s="31">
        <v>0</v>
      </c>
      <c r="FA12" s="31">
        <v>21</v>
      </c>
      <c r="FB12" s="18"/>
      <c r="FC12" s="3"/>
      <c r="FD12" s="57" t="s">
        <v>39</v>
      </c>
      <c r="FE12" s="16"/>
      <c r="FF12" s="89">
        <v>1</v>
      </c>
      <c r="FG12" s="93">
        <f>FH12+FI12</f>
        <v>25</v>
      </c>
      <c r="FH12" s="31">
        <v>2</v>
      </c>
      <c r="FI12" s="31">
        <v>23</v>
      </c>
      <c r="FJ12" s="31">
        <v>0</v>
      </c>
      <c r="FK12" s="31">
        <v>1</v>
      </c>
      <c r="FL12" s="21"/>
    </row>
    <row r="13" spans="2:168" s="15" customFormat="1" ht="18" customHeight="1">
      <c r="B13" s="3"/>
      <c r="C13" s="57" t="s">
        <v>40</v>
      </c>
      <c r="D13" s="16"/>
      <c r="E13" s="89">
        <f>SUM(E14:E31)</f>
        <v>14</v>
      </c>
      <c r="F13" s="31">
        <f aca="true" t="shared" si="12" ref="F13:P13">SUM(F14:F31)</f>
        <v>924</v>
      </c>
      <c r="G13" s="31">
        <f t="shared" si="12"/>
        <v>496</v>
      </c>
      <c r="H13" s="31">
        <f t="shared" si="12"/>
        <v>428</v>
      </c>
      <c r="I13" s="31">
        <f t="shared" si="12"/>
        <v>296</v>
      </c>
      <c r="J13" s="31">
        <f t="shared" si="12"/>
        <v>287</v>
      </c>
      <c r="K13" s="31">
        <f t="shared" si="12"/>
        <v>341</v>
      </c>
      <c r="L13" s="31">
        <f t="shared" si="12"/>
        <v>363</v>
      </c>
      <c r="M13" s="31">
        <f t="shared" si="12"/>
        <v>95</v>
      </c>
      <c r="N13" s="31">
        <f t="shared" si="12"/>
        <v>14</v>
      </c>
      <c r="O13" s="31">
        <f t="shared" si="12"/>
        <v>39</v>
      </c>
      <c r="P13" s="31">
        <f t="shared" si="12"/>
        <v>1685</v>
      </c>
      <c r="R13" s="3"/>
      <c r="S13" s="57" t="s">
        <v>90</v>
      </c>
      <c r="T13" s="16"/>
      <c r="U13" s="89">
        <f>SUM(U14:U31)</f>
        <v>5</v>
      </c>
      <c r="V13" s="31">
        <f aca="true" t="shared" si="13" ref="V13:AI13">SUM(V14:V31)</f>
        <v>783</v>
      </c>
      <c r="W13" s="31">
        <f t="shared" si="13"/>
        <v>382</v>
      </c>
      <c r="X13" s="31">
        <f t="shared" si="13"/>
        <v>401</v>
      </c>
      <c r="Y13" s="31">
        <f t="shared" si="13"/>
        <v>23</v>
      </c>
      <c r="Z13" s="31">
        <f t="shared" si="13"/>
        <v>90</v>
      </c>
      <c r="AA13" s="31">
        <f t="shared" si="13"/>
        <v>120</v>
      </c>
      <c r="AB13" s="31">
        <f t="shared" si="13"/>
        <v>179</v>
      </c>
      <c r="AC13" s="31">
        <f t="shared" si="13"/>
        <v>199</v>
      </c>
      <c r="AD13" s="31">
        <f t="shared" si="13"/>
        <v>172</v>
      </c>
      <c r="AE13" s="31">
        <f t="shared" si="13"/>
        <v>182</v>
      </c>
      <c r="AF13" s="31">
        <f t="shared" si="13"/>
        <v>136</v>
      </c>
      <c r="AG13" s="31">
        <f t="shared" si="13"/>
        <v>10</v>
      </c>
      <c r="AH13" s="31">
        <f t="shared" si="13"/>
        <v>45</v>
      </c>
      <c r="AI13" s="31">
        <f t="shared" si="13"/>
        <v>915</v>
      </c>
      <c r="AK13" s="3"/>
      <c r="AL13" s="57" t="s">
        <v>40</v>
      </c>
      <c r="AM13" s="20"/>
      <c r="AN13" s="30">
        <f aca="true" t="shared" si="14" ref="AN13:BG13">SUM(AN14:AN31)</f>
        <v>67</v>
      </c>
      <c r="AO13" s="30">
        <f t="shared" si="3"/>
        <v>671</v>
      </c>
      <c r="AP13" s="30">
        <f t="shared" si="14"/>
        <v>332</v>
      </c>
      <c r="AQ13" s="30">
        <f t="shared" si="14"/>
        <v>85</v>
      </c>
      <c r="AR13" s="30">
        <f t="shared" si="14"/>
        <v>254</v>
      </c>
      <c r="AS13" s="30">
        <f aca="true" t="shared" si="15" ref="AS13:AS31">SUM(AT13:AU13)</f>
        <v>9011</v>
      </c>
      <c r="AT13" s="30">
        <f t="shared" si="14"/>
        <v>4622</v>
      </c>
      <c r="AU13" s="30">
        <f t="shared" si="14"/>
        <v>4389</v>
      </c>
      <c r="AV13" s="30">
        <f t="shared" si="14"/>
        <v>1422</v>
      </c>
      <c r="AW13" s="30">
        <f t="shared" si="14"/>
        <v>1450</v>
      </c>
      <c r="AX13" s="30">
        <f t="shared" si="14"/>
        <v>1458</v>
      </c>
      <c r="AY13" s="30">
        <f t="shared" si="14"/>
        <v>1526</v>
      </c>
      <c r="AZ13" s="30">
        <f t="shared" si="14"/>
        <v>1583</v>
      </c>
      <c r="BA13" s="30">
        <f t="shared" si="14"/>
        <v>1572</v>
      </c>
      <c r="BB13" s="30">
        <f t="shared" si="14"/>
        <v>2</v>
      </c>
      <c r="BC13" s="30">
        <f t="shared" si="14"/>
        <v>2</v>
      </c>
      <c r="BD13" s="82">
        <f t="shared" si="4"/>
        <v>1069</v>
      </c>
      <c r="BE13" s="82">
        <f t="shared" si="14"/>
        <v>539</v>
      </c>
      <c r="BF13" s="82">
        <f t="shared" si="14"/>
        <v>530</v>
      </c>
      <c r="BG13" s="82">
        <f t="shared" si="14"/>
        <v>181</v>
      </c>
      <c r="BI13" s="3"/>
      <c r="BJ13" s="57" t="s">
        <v>40</v>
      </c>
      <c r="BK13" s="16"/>
      <c r="BL13" s="90">
        <f aca="true" t="shared" si="16" ref="BL13:CB13">SUM(BL14:BL31)</f>
        <v>34</v>
      </c>
      <c r="BM13" s="91">
        <f t="shared" si="16"/>
        <v>296</v>
      </c>
      <c r="BN13" s="91">
        <f t="shared" si="16"/>
        <v>178</v>
      </c>
      <c r="BO13" s="91">
        <f t="shared" si="16"/>
        <v>0</v>
      </c>
      <c r="BP13" s="91">
        <f t="shared" si="16"/>
        <v>118</v>
      </c>
      <c r="BQ13" s="91">
        <f t="shared" si="16"/>
        <v>4920</v>
      </c>
      <c r="BR13" s="91">
        <f t="shared" si="16"/>
        <v>2510</v>
      </c>
      <c r="BS13" s="91">
        <f t="shared" si="16"/>
        <v>2410</v>
      </c>
      <c r="BT13" s="91">
        <f t="shared" si="16"/>
        <v>1590</v>
      </c>
      <c r="BU13" s="91">
        <f t="shared" si="16"/>
        <v>1617</v>
      </c>
      <c r="BV13" s="91">
        <f t="shared" si="16"/>
        <v>1713</v>
      </c>
      <c r="BW13" s="91">
        <f t="shared" si="16"/>
        <v>0</v>
      </c>
      <c r="BX13" s="91">
        <f t="shared" si="16"/>
        <v>1</v>
      </c>
      <c r="BY13" s="91">
        <f t="shared" si="16"/>
        <v>634</v>
      </c>
      <c r="BZ13" s="91">
        <f t="shared" si="16"/>
        <v>403</v>
      </c>
      <c r="CA13" s="91">
        <f t="shared" si="16"/>
        <v>231</v>
      </c>
      <c r="CB13" s="91">
        <f t="shared" si="16"/>
        <v>78</v>
      </c>
      <c r="CC13" s="18"/>
      <c r="CD13" s="3"/>
      <c r="CE13" s="57" t="s">
        <v>40</v>
      </c>
      <c r="CF13" s="16"/>
      <c r="CG13" s="92">
        <f aca="true" t="shared" si="17" ref="CG13:DC13">SUM(CG14:CG31)</f>
        <v>16</v>
      </c>
      <c r="CH13" s="30">
        <f t="shared" si="17"/>
        <v>16</v>
      </c>
      <c r="CI13" s="30">
        <f t="shared" si="17"/>
        <v>0</v>
      </c>
      <c r="CJ13" s="30">
        <f t="shared" si="17"/>
        <v>0</v>
      </c>
      <c r="CK13" s="30">
        <f t="shared" si="17"/>
        <v>3490</v>
      </c>
      <c r="CL13" s="30">
        <f t="shared" si="17"/>
        <v>1795</v>
      </c>
      <c r="CM13" s="30">
        <f t="shared" si="17"/>
        <v>1695</v>
      </c>
      <c r="CN13" s="30">
        <f t="shared" si="17"/>
        <v>3490</v>
      </c>
      <c r="CO13" s="30">
        <f t="shared" si="17"/>
        <v>1134</v>
      </c>
      <c r="CP13" s="30">
        <f t="shared" si="17"/>
        <v>1197</v>
      </c>
      <c r="CQ13" s="30">
        <f t="shared" si="17"/>
        <v>1159</v>
      </c>
      <c r="CR13" s="30">
        <f t="shared" si="17"/>
        <v>0</v>
      </c>
      <c r="CS13" s="30">
        <f t="shared" si="17"/>
        <v>0</v>
      </c>
      <c r="CT13" s="30">
        <f t="shared" si="17"/>
        <v>0</v>
      </c>
      <c r="CU13" s="30">
        <f t="shared" si="17"/>
        <v>0</v>
      </c>
      <c r="CV13" s="30">
        <f t="shared" si="17"/>
        <v>0</v>
      </c>
      <c r="CW13" s="30">
        <f t="shared" si="17"/>
        <v>0</v>
      </c>
      <c r="CX13" s="30">
        <f t="shared" si="17"/>
        <v>372</v>
      </c>
      <c r="CY13" s="30">
        <f t="shared" si="17"/>
        <v>372</v>
      </c>
      <c r="CZ13" s="30">
        <f t="shared" si="17"/>
        <v>0</v>
      </c>
      <c r="DA13" s="30">
        <f t="shared" si="17"/>
        <v>80</v>
      </c>
      <c r="DB13" s="30">
        <f t="shared" si="17"/>
        <v>80</v>
      </c>
      <c r="DC13" s="30">
        <f t="shared" si="17"/>
        <v>0</v>
      </c>
      <c r="DD13" s="18"/>
      <c r="DE13" s="3"/>
      <c r="DF13" s="57" t="s">
        <v>40</v>
      </c>
      <c r="DG13" s="16"/>
      <c r="DH13" s="90">
        <f>SUM(DH14:DH31)</f>
        <v>3</v>
      </c>
      <c r="DI13" s="31">
        <f aca="true" t="shared" si="18" ref="DI13:EC13">SUM(DI14:DI31)</f>
        <v>173</v>
      </c>
      <c r="DJ13" s="31">
        <f t="shared" si="18"/>
        <v>0</v>
      </c>
      <c r="DK13" s="31">
        <f t="shared" si="18"/>
        <v>0</v>
      </c>
      <c r="DL13" s="31">
        <f t="shared" si="18"/>
        <v>0</v>
      </c>
      <c r="DM13" s="31">
        <f t="shared" si="18"/>
        <v>0</v>
      </c>
      <c r="DN13" s="31">
        <f t="shared" si="18"/>
        <v>0</v>
      </c>
      <c r="DO13" s="31">
        <f t="shared" si="18"/>
        <v>0</v>
      </c>
      <c r="DP13" s="31">
        <f t="shared" si="18"/>
        <v>0</v>
      </c>
      <c r="DQ13" s="31">
        <f t="shared" si="18"/>
        <v>0</v>
      </c>
      <c r="DR13" s="31">
        <f t="shared" si="18"/>
        <v>0</v>
      </c>
      <c r="DS13" s="31">
        <f t="shared" si="18"/>
        <v>0</v>
      </c>
      <c r="DT13" s="31">
        <f t="shared" si="18"/>
        <v>0</v>
      </c>
      <c r="DU13" s="31">
        <f t="shared" si="18"/>
        <v>0</v>
      </c>
      <c r="DV13" s="31">
        <f t="shared" si="18"/>
        <v>173</v>
      </c>
      <c r="DW13" s="31">
        <f t="shared" si="18"/>
        <v>173</v>
      </c>
      <c r="DX13" s="31">
        <f t="shared" si="18"/>
        <v>49</v>
      </c>
      <c r="DY13" s="31">
        <f t="shared" si="18"/>
        <v>60</v>
      </c>
      <c r="DZ13" s="31">
        <f t="shared" si="18"/>
        <v>64</v>
      </c>
      <c r="EA13" s="31">
        <f t="shared" si="18"/>
        <v>0</v>
      </c>
      <c r="EB13" s="31">
        <f>SUM(EB14:EB31)</f>
        <v>107</v>
      </c>
      <c r="EC13" s="31">
        <f t="shared" si="18"/>
        <v>53</v>
      </c>
      <c r="ED13" s="18"/>
      <c r="EE13" s="3"/>
      <c r="EF13" s="57" t="s">
        <v>40</v>
      </c>
      <c r="EG13" s="20"/>
      <c r="EH13" s="31">
        <f aca="true" t="shared" si="19" ref="EH13:FA13">SUM(EH14:EH31)</f>
        <v>1</v>
      </c>
      <c r="EI13" s="31">
        <f t="shared" si="19"/>
        <v>2</v>
      </c>
      <c r="EJ13" s="31">
        <f t="shared" si="19"/>
        <v>0</v>
      </c>
      <c r="EK13" s="31">
        <f t="shared" si="19"/>
        <v>2</v>
      </c>
      <c r="EL13" s="31">
        <f t="shared" si="19"/>
        <v>0</v>
      </c>
      <c r="EM13" s="31">
        <f t="shared" si="19"/>
        <v>112</v>
      </c>
      <c r="EN13" s="31">
        <f t="shared" si="19"/>
        <v>86</v>
      </c>
      <c r="EO13" s="31">
        <f t="shared" si="19"/>
        <v>26</v>
      </c>
      <c r="EP13" s="31">
        <f t="shared" si="19"/>
        <v>0</v>
      </c>
      <c r="EQ13" s="31">
        <f t="shared" si="19"/>
        <v>112</v>
      </c>
      <c r="ER13" s="31">
        <f t="shared" si="19"/>
        <v>0</v>
      </c>
      <c r="ES13" s="31">
        <f t="shared" si="19"/>
        <v>59</v>
      </c>
      <c r="ET13" s="31">
        <f t="shared" si="19"/>
        <v>0</v>
      </c>
      <c r="EU13" s="31">
        <f t="shared" si="19"/>
        <v>59</v>
      </c>
      <c r="EV13" s="31">
        <f t="shared" si="19"/>
        <v>0</v>
      </c>
      <c r="EW13" s="31">
        <f t="shared" si="19"/>
        <v>30</v>
      </c>
      <c r="EX13" s="31">
        <f t="shared" si="19"/>
        <v>0</v>
      </c>
      <c r="EY13" s="31">
        <f t="shared" si="19"/>
        <v>30</v>
      </c>
      <c r="EZ13" s="31">
        <f t="shared" si="19"/>
        <v>0</v>
      </c>
      <c r="FA13" s="31">
        <f t="shared" si="19"/>
        <v>40</v>
      </c>
      <c r="FB13" s="18"/>
      <c r="FC13" s="3"/>
      <c r="FD13" s="57" t="s">
        <v>40</v>
      </c>
      <c r="FE13" s="16"/>
      <c r="FF13" s="89">
        <f aca="true" t="shared" si="20" ref="FF13:FK13">SUM(FF14:FF31)</f>
        <v>0</v>
      </c>
      <c r="FG13" s="31">
        <f t="shared" si="20"/>
        <v>0</v>
      </c>
      <c r="FH13" s="31">
        <f t="shared" si="20"/>
        <v>0</v>
      </c>
      <c r="FI13" s="31">
        <f t="shared" si="20"/>
        <v>0</v>
      </c>
      <c r="FJ13" s="31">
        <f t="shared" si="20"/>
        <v>0</v>
      </c>
      <c r="FK13" s="31">
        <f t="shared" si="20"/>
        <v>0</v>
      </c>
      <c r="FL13" s="22"/>
    </row>
    <row r="14" spans="2:168" s="15" customFormat="1" ht="18" customHeight="1">
      <c r="B14" s="3"/>
      <c r="C14" s="57" t="s">
        <v>41</v>
      </c>
      <c r="D14" s="16"/>
      <c r="E14" s="89">
        <v>2</v>
      </c>
      <c r="F14" s="31">
        <f aca="true" t="shared" si="21" ref="F14:F31">G14+H14</f>
        <v>235</v>
      </c>
      <c r="G14" s="31">
        <v>119</v>
      </c>
      <c r="H14" s="31">
        <v>116</v>
      </c>
      <c r="I14" s="31">
        <v>76</v>
      </c>
      <c r="J14" s="31">
        <v>71</v>
      </c>
      <c r="K14" s="31">
        <v>88</v>
      </c>
      <c r="L14" s="31">
        <v>83</v>
      </c>
      <c r="M14" s="31">
        <v>23</v>
      </c>
      <c r="N14" s="31">
        <v>3</v>
      </c>
      <c r="O14" s="31">
        <v>9</v>
      </c>
      <c r="P14" s="31">
        <v>235</v>
      </c>
      <c r="R14" s="3"/>
      <c r="S14" s="57" t="s">
        <v>41</v>
      </c>
      <c r="T14" s="16"/>
      <c r="U14" s="89">
        <v>1</v>
      </c>
      <c r="V14" s="31">
        <f t="shared" si="11"/>
        <v>208</v>
      </c>
      <c r="W14" s="31">
        <v>106</v>
      </c>
      <c r="X14" s="31">
        <v>102</v>
      </c>
      <c r="Y14" s="31">
        <v>10</v>
      </c>
      <c r="Z14" s="31">
        <v>20</v>
      </c>
      <c r="AA14" s="31">
        <v>31</v>
      </c>
      <c r="AB14" s="31">
        <v>42</v>
      </c>
      <c r="AC14" s="31">
        <v>59</v>
      </c>
      <c r="AD14" s="31">
        <v>46</v>
      </c>
      <c r="AE14" s="31">
        <v>41</v>
      </c>
      <c r="AF14" s="31">
        <v>44</v>
      </c>
      <c r="AG14" s="31">
        <v>1</v>
      </c>
      <c r="AH14" s="31">
        <v>14</v>
      </c>
      <c r="AI14" s="31">
        <v>210</v>
      </c>
      <c r="AK14" s="3"/>
      <c r="AL14" s="57" t="s">
        <v>41</v>
      </c>
      <c r="AM14" s="20"/>
      <c r="AN14" s="30">
        <v>13</v>
      </c>
      <c r="AO14" s="30">
        <f t="shared" si="3"/>
        <v>160</v>
      </c>
      <c r="AP14" s="30">
        <v>90</v>
      </c>
      <c r="AQ14" s="30">
        <v>16</v>
      </c>
      <c r="AR14" s="30">
        <v>54</v>
      </c>
      <c r="AS14" s="30">
        <f t="shared" si="15"/>
        <v>2622</v>
      </c>
      <c r="AT14" s="30">
        <v>1326</v>
      </c>
      <c r="AU14" s="30">
        <v>1296</v>
      </c>
      <c r="AV14" s="30">
        <v>360</v>
      </c>
      <c r="AW14" s="30">
        <v>414</v>
      </c>
      <c r="AX14" s="30">
        <v>432</v>
      </c>
      <c r="AY14" s="30">
        <v>487</v>
      </c>
      <c r="AZ14" s="30">
        <v>464</v>
      </c>
      <c r="BA14" s="30">
        <v>465</v>
      </c>
      <c r="BB14" s="30">
        <v>0</v>
      </c>
      <c r="BC14" s="30">
        <v>0</v>
      </c>
      <c r="BD14" s="82">
        <f t="shared" si="4"/>
        <v>258</v>
      </c>
      <c r="BE14" s="82">
        <v>117</v>
      </c>
      <c r="BF14" s="82">
        <v>141</v>
      </c>
      <c r="BG14" s="82">
        <v>23</v>
      </c>
      <c r="BI14" s="3"/>
      <c r="BJ14" s="57" t="s">
        <v>41</v>
      </c>
      <c r="BK14" s="16"/>
      <c r="BL14" s="90">
        <v>5</v>
      </c>
      <c r="BM14" s="91">
        <f aca="true" t="shared" si="22" ref="BM14:BM31">BN14+BO14+BP14</f>
        <v>65</v>
      </c>
      <c r="BN14" s="91">
        <v>45</v>
      </c>
      <c r="BO14" s="91">
        <v>0</v>
      </c>
      <c r="BP14" s="91">
        <v>20</v>
      </c>
      <c r="BQ14" s="91">
        <f aca="true" t="shared" si="23" ref="BQ14:BQ31">BR14+BS14</f>
        <v>1491</v>
      </c>
      <c r="BR14" s="91">
        <v>773</v>
      </c>
      <c r="BS14" s="91">
        <v>718</v>
      </c>
      <c r="BT14" s="91">
        <v>460</v>
      </c>
      <c r="BU14" s="91">
        <v>514</v>
      </c>
      <c r="BV14" s="91">
        <v>517</v>
      </c>
      <c r="BW14" s="91">
        <v>0</v>
      </c>
      <c r="BX14" s="91">
        <v>1</v>
      </c>
      <c r="BY14" s="91">
        <f aca="true" t="shared" si="24" ref="BY14:BY31">BZ14+CA14</f>
        <v>127</v>
      </c>
      <c r="BZ14" s="91">
        <v>82</v>
      </c>
      <c r="CA14" s="91">
        <v>45</v>
      </c>
      <c r="CB14" s="91">
        <v>10</v>
      </c>
      <c r="CC14" s="18"/>
      <c r="CD14" s="3"/>
      <c r="CE14" s="57" t="s">
        <v>41</v>
      </c>
      <c r="CF14" s="16"/>
      <c r="CG14" s="92">
        <f aca="true" t="shared" si="25" ref="CG14:CG31">CH14+CI14+CJ14</f>
        <v>1</v>
      </c>
      <c r="CH14" s="30">
        <v>1</v>
      </c>
      <c r="CI14" s="30">
        <v>0</v>
      </c>
      <c r="CJ14" s="30">
        <v>0</v>
      </c>
      <c r="CK14" s="30">
        <f aca="true" t="shared" si="26" ref="CK14:CK31">CL14+CM14</f>
        <v>435</v>
      </c>
      <c r="CL14" s="30">
        <v>200</v>
      </c>
      <c r="CM14" s="30">
        <v>235</v>
      </c>
      <c r="CN14" s="30">
        <f aca="true" t="shared" si="27" ref="CN14:CN31">SUM(CO14:CQ14)</f>
        <v>435</v>
      </c>
      <c r="CO14" s="30">
        <v>133</v>
      </c>
      <c r="CP14" s="30">
        <v>157</v>
      </c>
      <c r="CQ14" s="30">
        <v>145</v>
      </c>
      <c r="CR14" s="30">
        <f>SUM(CS14:CV14)</f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f aca="true" t="shared" si="28" ref="CX14:CX31">SUM(CY14:CZ14)</f>
        <v>39</v>
      </c>
      <c r="CY14" s="30">
        <v>39</v>
      </c>
      <c r="CZ14" s="30">
        <v>0</v>
      </c>
      <c r="DA14" s="30">
        <f aca="true" t="shared" si="29" ref="DA14:DA31">SUM(DB14:DC14)</f>
        <v>7</v>
      </c>
      <c r="DB14" s="30">
        <v>7</v>
      </c>
      <c r="DC14" s="30">
        <v>0</v>
      </c>
      <c r="DD14" s="18"/>
      <c r="DE14" s="3"/>
      <c r="DF14" s="57" t="s">
        <v>41</v>
      </c>
      <c r="DG14" s="16"/>
      <c r="DH14" s="90">
        <v>0</v>
      </c>
      <c r="DI14" s="31">
        <f aca="true" t="shared" si="30" ref="DI14:DI31">DJ14+DK14+DR14+DV14</f>
        <v>0</v>
      </c>
      <c r="DJ14" s="31">
        <v>0</v>
      </c>
      <c r="DK14" s="31">
        <f aca="true" t="shared" si="31" ref="DK14:DK31">DL14+DM14+DN14+DO14+DP14+DQ14</f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f aca="true" t="shared" si="32" ref="DR14:DR31">DS14+DT14+DU14</f>
        <v>0</v>
      </c>
      <c r="DS14" s="31">
        <v>0</v>
      </c>
      <c r="DT14" s="31">
        <v>0</v>
      </c>
      <c r="DU14" s="31">
        <v>0</v>
      </c>
      <c r="DV14" s="31">
        <f aca="true" t="shared" si="33" ref="DV14:DV31">DW14+EA14</f>
        <v>0</v>
      </c>
      <c r="DW14" s="31">
        <f aca="true" t="shared" si="34" ref="DW14:DW31">DX14+DY14+DZ14</f>
        <v>0</v>
      </c>
      <c r="DX14" s="31">
        <v>0</v>
      </c>
      <c r="DY14" s="31">
        <v>0</v>
      </c>
      <c r="DZ14" s="31">
        <v>0</v>
      </c>
      <c r="EA14" s="31">
        <v>0</v>
      </c>
      <c r="EB14" s="31">
        <v>0</v>
      </c>
      <c r="EC14" s="31">
        <v>0</v>
      </c>
      <c r="ED14" s="18"/>
      <c r="EE14" s="3"/>
      <c r="EF14" s="57" t="s">
        <v>41</v>
      </c>
      <c r="EG14" s="20"/>
      <c r="EH14" s="92">
        <v>0</v>
      </c>
      <c r="EI14" s="30">
        <f aca="true" t="shared" si="35" ref="EI14:EI31">EJ14+EK14+EL14</f>
        <v>0</v>
      </c>
      <c r="EJ14" s="30">
        <v>0</v>
      </c>
      <c r="EK14" s="30">
        <v>0</v>
      </c>
      <c r="EL14" s="30">
        <v>0</v>
      </c>
      <c r="EM14" s="30">
        <f aca="true" t="shared" si="36" ref="EM14:EM31">EN14+EO14</f>
        <v>0</v>
      </c>
      <c r="EN14" s="30">
        <v>0</v>
      </c>
      <c r="EO14" s="30">
        <v>0</v>
      </c>
      <c r="EP14" s="30">
        <v>0</v>
      </c>
      <c r="EQ14" s="30">
        <v>0</v>
      </c>
      <c r="ER14" s="30">
        <v>0</v>
      </c>
      <c r="ES14" s="30">
        <f aca="true" t="shared" si="37" ref="ES14:ES31">ET14+EU14+EV14</f>
        <v>0</v>
      </c>
      <c r="ET14" s="30">
        <v>0</v>
      </c>
      <c r="EU14" s="30">
        <v>0</v>
      </c>
      <c r="EV14" s="30">
        <v>0</v>
      </c>
      <c r="EW14" s="30">
        <f aca="true" t="shared" si="38" ref="EW14:EW31">EX14+EY14+EZ14</f>
        <v>0</v>
      </c>
      <c r="EX14" s="30">
        <v>0</v>
      </c>
      <c r="EY14" s="30">
        <v>0</v>
      </c>
      <c r="EZ14" s="30">
        <v>0</v>
      </c>
      <c r="FA14" s="30">
        <v>0</v>
      </c>
      <c r="FB14" s="18"/>
      <c r="FC14" s="3"/>
      <c r="FD14" s="57" t="s">
        <v>41</v>
      </c>
      <c r="FE14" s="16"/>
      <c r="FF14" s="94">
        <v>0</v>
      </c>
      <c r="FG14" s="93">
        <f aca="true" t="shared" si="39" ref="FG14:FG31">FH14+FI14</f>
        <v>0</v>
      </c>
      <c r="FH14" s="93">
        <v>0</v>
      </c>
      <c r="FI14" s="93">
        <v>0</v>
      </c>
      <c r="FJ14" s="93">
        <v>0</v>
      </c>
      <c r="FK14" s="93">
        <v>0</v>
      </c>
      <c r="FL14" s="22"/>
    </row>
    <row r="15" spans="2:168" s="15" customFormat="1" ht="18" customHeight="1">
      <c r="B15" s="3"/>
      <c r="C15" s="57" t="s">
        <v>42</v>
      </c>
      <c r="D15" s="16"/>
      <c r="E15" s="89">
        <v>0</v>
      </c>
      <c r="F15" s="31">
        <f t="shared" si="21"/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R15" s="3"/>
      <c r="S15" s="57" t="s">
        <v>42</v>
      </c>
      <c r="T15" s="16"/>
      <c r="U15" s="89">
        <v>1</v>
      </c>
      <c r="V15" s="31">
        <f t="shared" si="11"/>
        <v>134</v>
      </c>
      <c r="W15" s="31">
        <v>59</v>
      </c>
      <c r="X15" s="31">
        <v>75</v>
      </c>
      <c r="Y15" s="31">
        <v>3</v>
      </c>
      <c r="Z15" s="31">
        <v>15</v>
      </c>
      <c r="AA15" s="31">
        <v>17</v>
      </c>
      <c r="AB15" s="31">
        <v>35</v>
      </c>
      <c r="AC15" s="31">
        <v>34</v>
      </c>
      <c r="AD15" s="31">
        <v>30</v>
      </c>
      <c r="AE15" s="31">
        <v>30</v>
      </c>
      <c r="AF15" s="31">
        <v>21</v>
      </c>
      <c r="AG15" s="31">
        <v>0</v>
      </c>
      <c r="AH15" s="31">
        <v>4</v>
      </c>
      <c r="AI15" s="31">
        <v>160</v>
      </c>
      <c r="AK15" s="3"/>
      <c r="AL15" s="57" t="s">
        <v>42</v>
      </c>
      <c r="AM15" s="20"/>
      <c r="AN15" s="30">
        <v>7</v>
      </c>
      <c r="AO15" s="30">
        <f t="shared" si="3"/>
        <v>49</v>
      </c>
      <c r="AP15" s="30">
        <v>11</v>
      </c>
      <c r="AQ15" s="30">
        <v>14</v>
      </c>
      <c r="AR15" s="30">
        <v>24</v>
      </c>
      <c r="AS15" s="30">
        <f t="shared" si="15"/>
        <v>330</v>
      </c>
      <c r="AT15" s="30">
        <v>177</v>
      </c>
      <c r="AU15" s="30">
        <v>153</v>
      </c>
      <c r="AV15" s="30">
        <v>43</v>
      </c>
      <c r="AW15" s="30">
        <v>57</v>
      </c>
      <c r="AX15" s="30">
        <v>51</v>
      </c>
      <c r="AY15" s="30">
        <v>54</v>
      </c>
      <c r="AZ15" s="30">
        <v>61</v>
      </c>
      <c r="BA15" s="30">
        <v>64</v>
      </c>
      <c r="BB15" s="30">
        <v>0</v>
      </c>
      <c r="BC15" s="30">
        <v>0</v>
      </c>
      <c r="BD15" s="82">
        <f t="shared" si="4"/>
        <v>75</v>
      </c>
      <c r="BE15" s="82">
        <v>42</v>
      </c>
      <c r="BF15" s="82">
        <v>33</v>
      </c>
      <c r="BG15" s="82">
        <v>12</v>
      </c>
      <c r="BI15" s="3"/>
      <c r="BJ15" s="57" t="s">
        <v>42</v>
      </c>
      <c r="BK15" s="16"/>
      <c r="BL15" s="90">
        <v>1</v>
      </c>
      <c r="BM15" s="91">
        <f t="shared" si="22"/>
        <v>10</v>
      </c>
      <c r="BN15" s="91">
        <v>6</v>
      </c>
      <c r="BO15" s="91">
        <v>0</v>
      </c>
      <c r="BP15" s="91">
        <v>4</v>
      </c>
      <c r="BQ15" s="91">
        <f t="shared" si="23"/>
        <v>192</v>
      </c>
      <c r="BR15" s="91">
        <v>93</v>
      </c>
      <c r="BS15" s="91">
        <v>99</v>
      </c>
      <c r="BT15" s="91">
        <v>69</v>
      </c>
      <c r="BU15" s="91">
        <v>51</v>
      </c>
      <c r="BV15" s="91">
        <v>72</v>
      </c>
      <c r="BW15" s="91">
        <v>0</v>
      </c>
      <c r="BX15" s="91">
        <v>0</v>
      </c>
      <c r="BY15" s="91">
        <f t="shared" si="24"/>
        <v>18</v>
      </c>
      <c r="BZ15" s="91">
        <v>11</v>
      </c>
      <c r="CA15" s="91">
        <v>7</v>
      </c>
      <c r="CB15" s="91">
        <v>5</v>
      </c>
      <c r="CC15" s="18"/>
      <c r="CD15" s="3"/>
      <c r="CE15" s="57" t="s">
        <v>42</v>
      </c>
      <c r="CF15" s="16"/>
      <c r="CG15" s="92">
        <f t="shared" si="25"/>
        <v>1</v>
      </c>
      <c r="CH15" s="30">
        <v>1</v>
      </c>
      <c r="CI15" s="30">
        <v>0</v>
      </c>
      <c r="CJ15" s="30">
        <v>0</v>
      </c>
      <c r="CK15" s="30">
        <f t="shared" si="26"/>
        <v>147</v>
      </c>
      <c r="CL15" s="30">
        <v>82</v>
      </c>
      <c r="CM15" s="30">
        <v>65</v>
      </c>
      <c r="CN15" s="30">
        <f t="shared" si="27"/>
        <v>147</v>
      </c>
      <c r="CO15" s="30">
        <v>70</v>
      </c>
      <c r="CP15" s="30">
        <v>42</v>
      </c>
      <c r="CQ15" s="30">
        <v>35</v>
      </c>
      <c r="CR15" s="30">
        <f aca="true" t="shared" si="40" ref="CR15:CR31">SUM(CS15:CV15)</f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f t="shared" si="28"/>
        <v>27</v>
      </c>
      <c r="CY15" s="30">
        <v>27</v>
      </c>
      <c r="CZ15" s="30">
        <v>0</v>
      </c>
      <c r="DA15" s="30">
        <f t="shared" si="29"/>
        <v>12</v>
      </c>
      <c r="DB15" s="30">
        <v>12</v>
      </c>
      <c r="DC15" s="30">
        <v>0</v>
      </c>
      <c r="DD15" s="18"/>
      <c r="DE15" s="3"/>
      <c r="DF15" s="57" t="s">
        <v>42</v>
      </c>
      <c r="DG15" s="16"/>
      <c r="DH15" s="90">
        <v>0</v>
      </c>
      <c r="DI15" s="31">
        <f t="shared" si="30"/>
        <v>0</v>
      </c>
      <c r="DJ15" s="31">
        <v>0</v>
      </c>
      <c r="DK15" s="31">
        <f t="shared" si="31"/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f t="shared" si="32"/>
        <v>0</v>
      </c>
      <c r="DS15" s="31">
        <v>0</v>
      </c>
      <c r="DT15" s="31">
        <v>0</v>
      </c>
      <c r="DU15" s="31">
        <v>0</v>
      </c>
      <c r="DV15" s="31">
        <f t="shared" si="33"/>
        <v>0</v>
      </c>
      <c r="DW15" s="31">
        <f t="shared" si="34"/>
        <v>0</v>
      </c>
      <c r="DX15" s="31">
        <v>0</v>
      </c>
      <c r="DY15" s="31">
        <v>0</v>
      </c>
      <c r="DZ15" s="31">
        <v>0</v>
      </c>
      <c r="EA15" s="31">
        <v>0</v>
      </c>
      <c r="EB15" s="31">
        <v>0</v>
      </c>
      <c r="EC15" s="31">
        <v>0</v>
      </c>
      <c r="ED15" s="18"/>
      <c r="EE15" s="3"/>
      <c r="EF15" s="57" t="s">
        <v>42</v>
      </c>
      <c r="EG15" s="20"/>
      <c r="EH15" s="92">
        <v>0</v>
      </c>
      <c r="EI15" s="30">
        <f t="shared" si="35"/>
        <v>0</v>
      </c>
      <c r="EJ15" s="30">
        <v>0</v>
      </c>
      <c r="EK15" s="30">
        <v>0</v>
      </c>
      <c r="EL15" s="30">
        <v>0</v>
      </c>
      <c r="EM15" s="30">
        <f t="shared" si="36"/>
        <v>0</v>
      </c>
      <c r="EN15" s="30">
        <v>0</v>
      </c>
      <c r="EO15" s="30">
        <v>0</v>
      </c>
      <c r="EP15" s="30">
        <v>0</v>
      </c>
      <c r="EQ15" s="30">
        <v>0</v>
      </c>
      <c r="ER15" s="30">
        <v>0</v>
      </c>
      <c r="ES15" s="30">
        <f t="shared" si="37"/>
        <v>0</v>
      </c>
      <c r="ET15" s="30">
        <v>0</v>
      </c>
      <c r="EU15" s="30">
        <v>0</v>
      </c>
      <c r="EV15" s="30">
        <v>0</v>
      </c>
      <c r="EW15" s="30">
        <f t="shared" si="38"/>
        <v>0</v>
      </c>
      <c r="EX15" s="30">
        <v>0</v>
      </c>
      <c r="EY15" s="30">
        <v>0</v>
      </c>
      <c r="EZ15" s="30">
        <v>0</v>
      </c>
      <c r="FA15" s="30">
        <v>0</v>
      </c>
      <c r="FB15" s="18"/>
      <c r="FC15" s="3"/>
      <c r="FD15" s="57" t="s">
        <v>42</v>
      </c>
      <c r="FE15" s="16"/>
      <c r="FF15" s="94">
        <v>0</v>
      </c>
      <c r="FG15" s="93">
        <f t="shared" si="39"/>
        <v>0</v>
      </c>
      <c r="FH15" s="93">
        <v>0</v>
      </c>
      <c r="FI15" s="93">
        <v>0</v>
      </c>
      <c r="FJ15" s="93">
        <v>0</v>
      </c>
      <c r="FK15" s="93">
        <v>0</v>
      </c>
      <c r="FL15" s="22"/>
    </row>
    <row r="16" spans="2:168" s="15" customFormat="1" ht="18" customHeight="1">
      <c r="B16" s="3"/>
      <c r="C16" s="57" t="s">
        <v>43</v>
      </c>
      <c r="D16" s="16"/>
      <c r="E16" s="89">
        <v>0</v>
      </c>
      <c r="F16" s="31">
        <f t="shared" si="21"/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R16" s="3"/>
      <c r="S16" s="57" t="s">
        <v>43</v>
      </c>
      <c r="T16" s="16"/>
      <c r="U16" s="89">
        <v>1</v>
      </c>
      <c r="V16" s="31">
        <f t="shared" si="11"/>
        <v>162</v>
      </c>
      <c r="W16" s="31">
        <v>76</v>
      </c>
      <c r="X16" s="31">
        <v>86</v>
      </c>
      <c r="Y16" s="31">
        <v>6</v>
      </c>
      <c r="Z16" s="31">
        <v>19</v>
      </c>
      <c r="AA16" s="31">
        <v>25</v>
      </c>
      <c r="AB16" s="31">
        <v>40</v>
      </c>
      <c r="AC16" s="31">
        <v>39</v>
      </c>
      <c r="AD16" s="31">
        <v>33</v>
      </c>
      <c r="AE16" s="31">
        <v>32</v>
      </c>
      <c r="AF16" s="31">
        <v>25</v>
      </c>
      <c r="AG16" s="31">
        <v>0</v>
      </c>
      <c r="AH16" s="31">
        <v>2</v>
      </c>
      <c r="AI16" s="31">
        <v>170</v>
      </c>
      <c r="AK16" s="3"/>
      <c r="AL16" s="57" t="s">
        <v>43</v>
      </c>
      <c r="AM16" s="20"/>
      <c r="AN16" s="30">
        <v>2</v>
      </c>
      <c r="AO16" s="30">
        <f t="shared" si="3"/>
        <v>20</v>
      </c>
      <c r="AP16" s="30">
        <v>11</v>
      </c>
      <c r="AQ16" s="30">
        <v>1</v>
      </c>
      <c r="AR16" s="30">
        <v>8</v>
      </c>
      <c r="AS16" s="30">
        <f t="shared" si="15"/>
        <v>240</v>
      </c>
      <c r="AT16" s="30">
        <v>130</v>
      </c>
      <c r="AU16" s="30">
        <v>110</v>
      </c>
      <c r="AV16" s="30">
        <v>41</v>
      </c>
      <c r="AW16" s="30">
        <v>34</v>
      </c>
      <c r="AX16" s="30">
        <v>32</v>
      </c>
      <c r="AY16" s="30">
        <v>40</v>
      </c>
      <c r="AZ16" s="30">
        <v>44</v>
      </c>
      <c r="BA16" s="30">
        <v>49</v>
      </c>
      <c r="BB16" s="30">
        <v>0</v>
      </c>
      <c r="BC16" s="30">
        <v>0</v>
      </c>
      <c r="BD16" s="82">
        <f t="shared" si="4"/>
        <v>27</v>
      </c>
      <c r="BE16" s="82">
        <v>14</v>
      </c>
      <c r="BF16" s="82">
        <v>13</v>
      </c>
      <c r="BG16" s="82">
        <v>14</v>
      </c>
      <c r="BI16" s="3"/>
      <c r="BJ16" s="57" t="s">
        <v>43</v>
      </c>
      <c r="BK16" s="16"/>
      <c r="BL16" s="90">
        <v>1</v>
      </c>
      <c r="BM16" s="91">
        <f t="shared" si="22"/>
        <v>7</v>
      </c>
      <c r="BN16" s="91">
        <v>4</v>
      </c>
      <c r="BO16" s="91">
        <v>0</v>
      </c>
      <c r="BP16" s="91">
        <v>3</v>
      </c>
      <c r="BQ16" s="91">
        <f t="shared" si="23"/>
        <v>132</v>
      </c>
      <c r="BR16" s="91">
        <v>75</v>
      </c>
      <c r="BS16" s="91">
        <v>57</v>
      </c>
      <c r="BT16" s="91">
        <v>40</v>
      </c>
      <c r="BU16" s="91">
        <v>53</v>
      </c>
      <c r="BV16" s="91">
        <v>39</v>
      </c>
      <c r="BW16" s="91">
        <v>0</v>
      </c>
      <c r="BX16" s="91">
        <v>0</v>
      </c>
      <c r="BY16" s="91">
        <f t="shared" si="24"/>
        <v>18</v>
      </c>
      <c r="BZ16" s="91">
        <v>11</v>
      </c>
      <c r="CA16" s="91">
        <v>7</v>
      </c>
      <c r="CB16" s="91">
        <v>3</v>
      </c>
      <c r="CC16" s="18"/>
      <c r="CD16" s="3"/>
      <c r="CE16" s="57" t="s">
        <v>43</v>
      </c>
      <c r="CF16" s="16"/>
      <c r="CG16" s="92">
        <f t="shared" si="25"/>
        <v>1</v>
      </c>
      <c r="CH16" s="30">
        <v>1</v>
      </c>
      <c r="CI16" s="30">
        <v>0</v>
      </c>
      <c r="CJ16" s="30">
        <v>0</v>
      </c>
      <c r="CK16" s="30">
        <f t="shared" si="26"/>
        <v>169</v>
      </c>
      <c r="CL16" s="30">
        <v>84</v>
      </c>
      <c r="CM16" s="30">
        <v>85</v>
      </c>
      <c r="CN16" s="30">
        <f t="shared" si="27"/>
        <v>169</v>
      </c>
      <c r="CO16" s="30">
        <v>50</v>
      </c>
      <c r="CP16" s="30">
        <v>72</v>
      </c>
      <c r="CQ16" s="30">
        <v>47</v>
      </c>
      <c r="CR16" s="30">
        <f t="shared" si="40"/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f t="shared" si="28"/>
        <v>19</v>
      </c>
      <c r="CY16" s="30">
        <v>19</v>
      </c>
      <c r="CZ16" s="30">
        <v>0</v>
      </c>
      <c r="DA16" s="30">
        <f t="shared" si="29"/>
        <v>3</v>
      </c>
      <c r="DB16" s="30">
        <v>3</v>
      </c>
      <c r="DC16" s="30">
        <v>0</v>
      </c>
      <c r="DD16" s="18"/>
      <c r="DE16" s="3"/>
      <c r="DF16" s="57" t="s">
        <v>43</v>
      </c>
      <c r="DG16" s="16"/>
      <c r="DH16" s="90">
        <v>0</v>
      </c>
      <c r="DI16" s="31">
        <f t="shared" si="30"/>
        <v>0</v>
      </c>
      <c r="DJ16" s="31">
        <v>0</v>
      </c>
      <c r="DK16" s="31">
        <f t="shared" si="31"/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f t="shared" si="32"/>
        <v>0</v>
      </c>
      <c r="DS16" s="31">
        <v>0</v>
      </c>
      <c r="DT16" s="31">
        <v>0</v>
      </c>
      <c r="DU16" s="31">
        <v>0</v>
      </c>
      <c r="DV16" s="31">
        <f t="shared" si="33"/>
        <v>0</v>
      </c>
      <c r="DW16" s="31">
        <f t="shared" si="34"/>
        <v>0</v>
      </c>
      <c r="DX16" s="31">
        <v>0</v>
      </c>
      <c r="DY16" s="31">
        <v>0</v>
      </c>
      <c r="DZ16" s="31">
        <v>0</v>
      </c>
      <c r="EA16" s="31">
        <v>0</v>
      </c>
      <c r="EB16" s="31">
        <v>0</v>
      </c>
      <c r="EC16" s="31">
        <v>0</v>
      </c>
      <c r="ED16" s="18"/>
      <c r="EE16" s="3"/>
      <c r="EF16" s="57" t="s">
        <v>43</v>
      </c>
      <c r="EG16" s="20"/>
      <c r="EH16" s="92">
        <v>0</v>
      </c>
      <c r="EI16" s="30">
        <f t="shared" si="35"/>
        <v>0</v>
      </c>
      <c r="EJ16" s="30">
        <v>0</v>
      </c>
      <c r="EK16" s="30">
        <v>0</v>
      </c>
      <c r="EL16" s="30">
        <v>0</v>
      </c>
      <c r="EM16" s="30">
        <f t="shared" si="36"/>
        <v>0</v>
      </c>
      <c r="EN16" s="30">
        <v>0</v>
      </c>
      <c r="EO16" s="30">
        <v>0</v>
      </c>
      <c r="EP16" s="30">
        <v>0</v>
      </c>
      <c r="EQ16" s="30">
        <v>0</v>
      </c>
      <c r="ER16" s="30">
        <v>0</v>
      </c>
      <c r="ES16" s="30">
        <f t="shared" si="37"/>
        <v>0</v>
      </c>
      <c r="ET16" s="30">
        <v>0</v>
      </c>
      <c r="EU16" s="30">
        <v>0</v>
      </c>
      <c r="EV16" s="30">
        <v>0</v>
      </c>
      <c r="EW16" s="30">
        <f t="shared" si="38"/>
        <v>0</v>
      </c>
      <c r="EX16" s="30">
        <v>0</v>
      </c>
      <c r="EY16" s="30">
        <v>0</v>
      </c>
      <c r="EZ16" s="30">
        <v>0</v>
      </c>
      <c r="FA16" s="30">
        <v>0</v>
      </c>
      <c r="FB16" s="18"/>
      <c r="FC16" s="3"/>
      <c r="FD16" s="57" t="s">
        <v>43</v>
      </c>
      <c r="FE16" s="16"/>
      <c r="FF16" s="94">
        <v>0</v>
      </c>
      <c r="FG16" s="93">
        <f t="shared" si="39"/>
        <v>0</v>
      </c>
      <c r="FH16" s="93">
        <v>0</v>
      </c>
      <c r="FI16" s="93">
        <v>0</v>
      </c>
      <c r="FJ16" s="93">
        <v>0</v>
      </c>
      <c r="FK16" s="93">
        <v>0</v>
      </c>
      <c r="FL16" s="22"/>
    </row>
    <row r="17" spans="2:168" s="15" customFormat="1" ht="18" customHeight="1">
      <c r="B17" s="3"/>
      <c r="C17" s="57" t="s">
        <v>44</v>
      </c>
      <c r="D17" s="16"/>
      <c r="E17" s="89">
        <v>0</v>
      </c>
      <c r="F17" s="31">
        <f t="shared" si="21"/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R17" s="3"/>
      <c r="S17" s="57" t="s">
        <v>44</v>
      </c>
      <c r="T17" s="16"/>
      <c r="U17" s="89">
        <v>1</v>
      </c>
      <c r="V17" s="31">
        <f t="shared" si="11"/>
        <v>145</v>
      </c>
      <c r="W17" s="31">
        <v>71</v>
      </c>
      <c r="X17" s="31">
        <v>74</v>
      </c>
      <c r="Y17" s="31">
        <v>3</v>
      </c>
      <c r="Z17" s="31">
        <v>14</v>
      </c>
      <c r="AA17" s="31">
        <v>31</v>
      </c>
      <c r="AB17" s="31">
        <v>30</v>
      </c>
      <c r="AC17" s="31">
        <v>39</v>
      </c>
      <c r="AD17" s="31">
        <v>28</v>
      </c>
      <c r="AE17" s="31">
        <v>46</v>
      </c>
      <c r="AF17" s="31">
        <v>19</v>
      </c>
      <c r="AG17" s="31">
        <v>0</v>
      </c>
      <c r="AH17" s="31">
        <v>9</v>
      </c>
      <c r="AI17" s="31">
        <v>210</v>
      </c>
      <c r="AK17" s="3"/>
      <c r="AL17" s="57" t="s">
        <v>44</v>
      </c>
      <c r="AM17" s="20"/>
      <c r="AN17" s="30">
        <v>5</v>
      </c>
      <c r="AO17" s="30">
        <f t="shared" si="3"/>
        <v>34</v>
      </c>
      <c r="AP17" s="30">
        <v>11</v>
      </c>
      <c r="AQ17" s="30">
        <v>10</v>
      </c>
      <c r="AR17" s="30">
        <v>13</v>
      </c>
      <c r="AS17" s="30">
        <f t="shared" si="15"/>
        <v>318</v>
      </c>
      <c r="AT17" s="30">
        <v>161</v>
      </c>
      <c r="AU17" s="30">
        <v>157</v>
      </c>
      <c r="AV17" s="30">
        <v>55</v>
      </c>
      <c r="AW17" s="30">
        <v>46</v>
      </c>
      <c r="AX17" s="30">
        <v>55</v>
      </c>
      <c r="AY17" s="30">
        <v>48</v>
      </c>
      <c r="AZ17" s="30">
        <v>51</v>
      </c>
      <c r="BA17" s="30">
        <v>63</v>
      </c>
      <c r="BB17" s="30">
        <v>0</v>
      </c>
      <c r="BC17" s="30">
        <v>0</v>
      </c>
      <c r="BD17" s="82">
        <f t="shared" si="4"/>
        <v>53</v>
      </c>
      <c r="BE17" s="82">
        <v>32</v>
      </c>
      <c r="BF17" s="82">
        <v>21</v>
      </c>
      <c r="BG17" s="82">
        <v>11</v>
      </c>
      <c r="BI17" s="3"/>
      <c r="BJ17" s="57" t="s">
        <v>44</v>
      </c>
      <c r="BK17" s="16"/>
      <c r="BL17" s="90">
        <v>2</v>
      </c>
      <c r="BM17" s="91">
        <f t="shared" si="22"/>
        <v>16</v>
      </c>
      <c r="BN17" s="91">
        <v>9</v>
      </c>
      <c r="BO17" s="91">
        <v>0</v>
      </c>
      <c r="BP17" s="91">
        <v>7</v>
      </c>
      <c r="BQ17" s="91">
        <f t="shared" si="23"/>
        <v>182</v>
      </c>
      <c r="BR17" s="91">
        <v>99</v>
      </c>
      <c r="BS17" s="91">
        <v>83</v>
      </c>
      <c r="BT17" s="91">
        <v>64</v>
      </c>
      <c r="BU17" s="91">
        <v>54</v>
      </c>
      <c r="BV17" s="91">
        <v>64</v>
      </c>
      <c r="BW17" s="91">
        <v>0</v>
      </c>
      <c r="BX17" s="91">
        <v>0</v>
      </c>
      <c r="BY17" s="91">
        <f t="shared" si="24"/>
        <v>31</v>
      </c>
      <c r="BZ17" s="91">
        <v>21</v>
      </c>
      <c r="CA17" s="91">
        <v>10</v>
      </c>
      <c r="CB17" s="91">
        <v>4</v>
      </c>
      <c r="CC17" s="18"/>
      <c r="CD17" s="3"/>
      <c r="CE17" s="57" t="s">
        <v>44</v>
      </c>
      <c r="CF17" s="16"/>
      <c r="CG17" s="92">
        <f t="shared" si="25"/>
        <v>1</v>
      </c>
      <c r="CH17" s="30">
        <v>1</v>
      </c>
      <c r="CI17" s="30">
        <v>0</v>
      </c>
      <c r="CJ17" s="30">
        <v>0</v>
      </c>
      <c r="CK17" s="30">
        <f t="shared" si="26"/>
        <v>193</v>
      </c>
      <c r="CL17" s="30">
        <v>94</v>
      </c>
      <c r="CM17" s="30">
        <v>99</v>
      </c>
      <c r="CN17" s="30">
        <f t="shared" si="27"/>
        <v>193</v>
      </c>
      <c r="CO17" s="30">
        <v>58</v>
      </c>
      <c r="CP17" s="30">
        <v>61</v>
      </c>
      <c r="CQ17" s="30">
        <v>74</v>
      </c>
      <c r="CR17" s="30">
        <f t="shared" si="40"/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f t="shared" si="28"/>
        <v>21</v>
      </c>
      <c r="CY17" s="30">
        <v>21</v>
      </c>
      <c r="CZ17" s="30">
        <v>0</v>
      </c>
      <c r="DA17" s="30">
        <f t="shared" si="29"/>
        <v>4</v>
      </c>
      <c r="DB17" s="30">
        <v>4</v>
      </c>
      <c r="DC17" s="30">
        <v>0</v>
      </c>
      <c r="DD17" s="18"/>
      <c r="DE17" s="3"/>
      <c r="DF17" s="57" t="s">
        <v>44</v>
      </c>
      <c r="DG17" s="16"/>
      <c r="DH17" s="90">
        <v>0</v>
      </c>
      <c r="DI17" s="31">
        <f t="shared" si="30"/>
        <v>0</v>
      </c>
      <c r="DJ17" s="31">
        <v>0</v>
      </c>
      <c r="DK17" s="31">
        <f t="shared" si="31"/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f t="shared" si="32"/>
        <v>0</v>
      </c>
      <c r="DS17" s="31">
        <v>0</v>
      </c>
      <c r="DT17" s="31">
        <v>0</v>
      </c>
      <c r="DU17" s="31">
        <v>0</v>
      </c>
      <c r="DV17" s="31">
        <f t="shared" si="33"/>
        <v>0</v>
      </c>
      <c r="DW17" s="31">
        <f t="shared" si="34"/>
        <v>0</v>
      </c>
      <c r="DX17" s="31">
        <v>0</v>
      </c>
      <c r="DY17" s="31">
        <v>0</v>
      </c>
      <c r="DZ17" s="31">
        <v>0</v>
      </c>
      <c r="EA17" s="31">
        <v>0</v>
      </c>
      <c r="EB17" s="31">
        <v>0</v>
      </c>
      <c r="EC17" s="31">
        <v>0</v>
      </c>
      <c r="ED17" s="18"/>
      <c r="EE17" s="3"/>
      <c r="EF17" s="57" t="s">
        <v>44</v>
      </c>
      <c r="EG17" s="20"/>
      <c r="EH17" s="92">
        <v>0</v>
      </c>
      <c r="EI17" s="30">
        <f t="shared" si="35"/>
        <v>0</v>
      </c>
      <c r="EJ17" s="30">
        <v>0</v>
      </c>
      <c r="EK17" s="30">
        <v>0</v>
      </c>
      <c r="EL17" s="30">
        <v>0</v>
      </c>
      <c r="EM17" s="30">
        <f t="shared" si="36"/>
        <v>0</v>
      </c>
      <c r="EN17" s="30">
        <v>0</v>
      </c>
      <c r="EO17" s="30">
        <v>0</v>
      </c>
      <c r="EP17" s="30">
        <v>0</v>
      </c>
      <c r="EQ17" s="30">
        <v>0</v>
      </c>
      <c r="ER17" s="30">
        <v>0</v>
      </c>
      <c r="ES17" s="30">
        <f t="shared" si="37"/>
        <v>0</v>
      </c>
      <c r="ET17" s="30">
        <v>0</v>
      </c>
      <c r="EU17" s="30">
        <v>0</v>
      </c>
      <c r="EV17" s="30">
        <v>0</v>
      </c>
      <c r="EW17" s="30">
        <f t="shared" si="38"/>
        <v>0</v>
      </c>
      <c r="EX17" s="30">
        <v>0</v>
      </c>
      <c r="EY17" s="30">
        <v>0</v>
      </c>
      <c r="EZ17" s="30">
        <v>0</v>
      </c>
      <c r="FA17" s="30">
        <v>0</v>
      </c>
      <c r="FB17" s="18"/>
      <c r="FC17" s="3"/>
      <c r="FD17" s="57" t="s">
        <v>44</v>
      </c>
      <c r="FE17" s="16"/>
      <c r="FF17" s="94">
        <v>0</v>
      </c>
      <c r="FG17" s="93">
        <f t="shared" si="39"/>
        <v>0</v>
      </c>
      <c r="FH17" s="93">
        <v>0</v>
      </c>
      <c r="FI17" s="93">
        <v>0</v>
      </c>
      <c r="FJ17" s="93">
        <v>0</v>
      </c>
      <c r="FK17" s="93">
        <v>0</v>
      </c>
      <c r="FL17" s="22"/>
    </row>
    <row r="18" spans="2:168" s="15" customFormat="1" ht="18" customHeight="1">
      <c r="B18" s="3"/>
      <c r="C18" s="57" t="s">
        <v>45</v>
      </c>
      <c r="D18" s="16"/>
      <c r="E18" s="89">
        <v>1</v>
      </c>
      <c r="F18" s="31">
        <f t="shared" si="21"/>
        <v>33</v>
      </c>
      <c r="G18" s="31">
        <v>18</v>
      </c>
      <c r="H18" s="31">
        <v>15</v>
      </c>
      <c r="I18" s="31">
        <v>12</v>
      </c>
      <c r="J18" s="31">
        <v>9</v>
      </c>
      <c r="K18" s="31">
        <v>12</v>
      </c>
      <c r="L18" s="31">
        <v>17</v>
      </c>
      <c r="M18" s="31">
        <v>5</v>
      </c>
      <c r="N18" s="31">
        <v>4</v>
      </c>
      <c r="O18" s="31">
        <v>1</v>
      </c>
      <c r="P18" s="31">
        <v>100</v>
      </c>
      <c r="R18" s="3"/>
      <c r="S18" s="57" t="s">
        <v>45</v>
      </c>
      <c r="T18" s="16"/>
      <c r="U18" s="89">
        <v>0</v>
      </c>
      <c r="V18" s="31">
        <f t="shared" si="11"/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K18" s="3"/>
      <c r="AL18" s="57" t="s">
        <v>45</v>
      </c>
      <c r="AM18" s="20"/>
      <c r="AN18" s="30">
        <v>3</v>
      </c>
      <c r="AO18" s="30">
        <f t="shared" si="3"/>
        <v>25</v>
      </c>
      <c r="AP18" s="30">
        <v>11</v>
      </c>
      <c r="AQ18" s="30">
        <v>4</v>
      </c>
      <c r="AR18" s="30">
        <v>10</v>
      </c>
      <c r="AS18" s="30">
        <f t="shared" si="15"/>
        <v>263</v>
      </c>
      <c r="AT18" s="30">
        <v>156</v>
      </c>
      <c r="AU18" s="30">
        <v>107</v>
      </c>
      <c r="AV18" s="30">
        <v>54</v>
      </c>
      <c r="AW18" s="30">
        <v>40</v>
      </c>
      <c r="AX18" s="30">
        <v>45</v>
      </c>
      <c r="AY18" s="30">
        <v>44</v>
      </c>
      <c r="AZ18" s="30">
        <v>36</v>
      </c>
      <c r="BA18" s="30">
        <v>44</v>
      </c>
      <c r="BB18" s="30">
        <v>0</v>
      </c>
      <c r="BC18" s="30">
        <v>2</v>
      </c>
      <c r="BD18" s="82">
        <f t="shared" si="4"/>
        <v>42</v>
      </c>
      <c r="BE18" s="82">
        <v>22</v>
      </c>
      <c r="BF18" s="82">
        <v>20</v>
      </c>
      <c r="BG18" s="82">
        <v>6</v>
      </c>
      <c r="BI18" s="3"/>
      <c r="BJ18" s="57" t="s">
        <v>45</v>
      </c>
      <c r="BK18" s="16"/>
      <c r="BL18" s="90">
        <v>3</v>
      </c>
      <c r="BM18" s="91">
        <f t="shared" si="22"/>
        <v>15</v>
      </c>
      <c r="BN18" s="91">
        <v>8</v>
      </c>
      <c r="BO18" s="91">
        <v>0</v>
      </c>
      <c r="BP18" s="91">
        <v>7</v>
      </c>
      <c r="BQ18" s="91">
        <f t="shared" si="23"/>
        <v>124</v>
      </c>
      <c r="BR18" s="91">
        <v>64</v>
      </c>
      <c r="BS18" s="91">
        <v>60</v>
      </c>
      <c r="BT18" s="91">
        <v>38</v>
      </c>
      <c r="BU18" s="91">
        <v>40</v>
      </c>
      <c r="BV18" s="91">
        <v>46</v>
      </c>
      <c r="BW18" s="91">
        <v>0</v>
      </c>
      <c r="BX18" s="91">
        <v>0</v>
      </c>
      <c r="BY18" s="91">
        <f t="shared" si="24"/>
        <v>36</v>
      </c>
      <c r="BZ18" s="91">
        <v>23</v>
      </c>
      <c r="CA18" s="91">
        <v>13</v>
      </c>
      <c r="CB18" s="91">
        <v>4</v>
      </c>
      <c r="CC18" s="18"/>
      <c r="CD18" s="3"/>
      <c r="CE18" s="57" t="s">
        <v>45</v>
      </c>
      <c r="CF18" s="16"/>
      <c r="CG18" s="92">
        <f t="shared" si="25"/>
        <v>1</v>
      </c>
      <c r="CH18" s="30">
        <v>1</v>
      </c>
      <c r="CI18" s="30">
        <v>0</v>
      </c>
      <c r="CJ18" s="30">
        <v>0</v>
      </c>
      <c r="CK18" s="30">
        <f t="shared" si="26"/>
        <v>13</v>
      </c>
      <c r="CL18" s="30">
        <v>6</v>
      </c>
      <c r="CM18" s="30">
        <v>7</v>
      </c>
      <c r="CN18" s="30">
        <f t="shared" si="27"/>
        <v>13</v>
      </c>
      <c r="CO18" s="30">
        <v>0</v>
      </c>
      <c r="CP18" s="30">
        <v>0</v>
      </c>
      <c r="CQ18" s="30">
        <v>13</v>
      </c>
      <c r="CR18" s="30">
        <f t="shared" si="40"/>
        <v>0</v>
      </c>
      <c r="CS18" s="30">
        <v>0</v>
      </c>
      <c r="CT18" s="30">
        <v>0</v>
      </c>
      <c r="CU18" s="30">
        <v>0</v>
      </c>
      <c r="CV18" s="30">
        <v>0</v>
      </c>
      <c r="CW18" s="30">
        <v>0</v>
      </c>
      <c r="CX18" s="30">
        <f t="shared" si="28"/>
        <v>9</v>
      </c>
      <c r="CY18" s="30">
        <v>9</v>
      </c>
      <c r="CZ18" s="30">
        <v>0</v>
      </c>
      <c r="DA18" s="30">
        <f t="shared" si="29"/>
        <v>3</v>
      </c>
      <c r="DB18" s="30">
        <v>3</v>
      </c>
      <c r="DC18" s="30">
        <v>0</v>
      </c>
      <c r="DD18" s="18"/>
      <c r="DE18" s="3"/>
      <c r="DF18" s="57" t="s">
        <v>45</v>
      </c>
      <c r="DG18" s="16"/>
      <c r="DH18" s="90">
        <v>1</v>
      </c>
      <c r="DI18" s="31">
        <f t="shared" si="30"/>
        <v>36</v>
      </c>
      <c r="DJ18" s="31">
        <v>0</v>
      </c>
      <c r="DK18" s="31">
        <f t="shared" si="31"/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f t="shared" si="32"/>
        <v>0</v>
      </c>
      <c r="DS18" s="31">
        <v>0</v>
      </c>
      <c r="DT18" s="31">
        <v>0</v>
      </c>
      <c r="DU18" s="31">
        <v>0</v>
      </c>
      <c r="DV18" s="31">
        <f t="shared" si="33"/>
        <v>36</v>
      </c>
      <c r="DW18" s="31">
        <f t="shared" si="34"/>
        <v>36</v>
      </c>
      <c r="DX18" s="31">
        <v>12</v>
      </c>
      <c r="DY18" s="31">
        <v>16</v>
      </c>
      <c r="DZ18" s="31">
        <v>8</v>
      </c>
      <c r="EA18" s="31">
        <v>0</v>
      </c>
      <c r="EB18" s="31">
        <v>23</v>
      </c>
      <c r="EC18" s="31">
        <v>7</v>
      </c>
      <c r="ED18" s="18"/>
      <c r="EE18" s="3"/>
      <c r="EF18" s="57" t="s">
        <v>45</v>
      </c>
      <c r="EG18" s="20"/>
      <c r="EH18" s="92">
        <v>0</v>
      </c>
      <c r="EI18" s="30">
        <f t="shared" si="35"/>
        <v>0</v>
      </c>
      <c r="EJ18" s="30">
        <v>0</v>
      </c>
      <c r="EK18" s="30">
        <v>0</v>
      </c>
      <c r="EL18" s="30">
        <v>0</v>
      </c>
      <c r="EM18" s="30">
        <f t="shared" si="36"/>
        <v>0</v>
      </c>
      <c r="EN18" s="30">
        <v>0</v>
      </c>
      <c r="EO18" s="30">
        <v>0</v>
      </c>
      <c r="EP18" s="30">
        <v>0</v>
      </c>
      <c r="EQ18" s="30">
        <v>0</v>
      </c>
      <c r="ER18" s="30">
        <v>0</v>
      </c>
      <c r="ES18" s="30">
        <f t="shared" si="37"/>
        <v>0</v>
      </c>
      <c r="ET18" s="30">
        <v>0</v>
      </c>
      <c r="EU18" s="30">
        <v>0</v>
      </c>
      <c r="EV18" s="30">
        <v>0</v>
      </c>
      <c r="EW18" s="30">
        <f t="shared" si="38"/>
        <v>0</v>
      </c>
      <c r="EX18" s="30">
        <v>0</v>
      </c>
      <c r="EY18" s="30">
        <v>0</v>
      </c>
      <c r="EZ18" s="30">
        <v>0</v>
      </c>
      <c r="FA18" s="30">
        <v>0</v>
      </c>
      <c r="FB18" s="18"/>
      <c r="FC18" s="3"/>
      <c r="FD18" s="57" t="s">
        <v>45</v>
      </c>
      <c r="FE18" s="16"/>
      <c r="FF18" s="94">
        <v>0</v>
      </c>
      <c r="FG18" s="93">
        <f t="shared" si="39"/>
        <v>0</v>
      </c>
      <c r="FH18" s="93">
        <v>0</v>
      </c>
      <c r="FI18" s="93">
        <v>0</v>
      </c>
      <c r="FJ18" s="93">
        <v>0</v>
      </c>
      <c r="FK18" s="93">
        <v>0</v>
      </c>
      <c r="FL18" s="22"/>
    </row>
    <row r="19" spans="2:168" s="15" customFormat="1" ht="18" customHeight="1">
      <c r="B19" s="3"/>
      <c r="C19" s="57" t="s">
        <v>46</v>
      </c>
      <c r="D19" s="16"/>
      <c r="E19" s="89">
        <v>1</v>
      </c>
      <c r="F19" s="31">
        <f t="shared" si="21"/>
        <v>40</v>
      </c>
      <c r="G19" s="31">
        <v>17</v>
      </c>
      <c r="H19" s="31">
        <v>23</v>
      </c>
      <c r="I19" s="31">
        <v>12</v>
      </c>
      <c r="J19" s="31">
        <v>17</v>
      </c>
      <c r="K19" s="31">
        <v>11</v>
      </c>
      <c r="L19" s="31">
        <v>13</v>
      </c>
      <c r="M19" s="31">
        <v>8</v>
      </c>
      <c r="N19" s="31">
        <v>0</v>
      </c>
      <c r="O19" s="31">
        <v>1</v>
      </c>
      <c r="P19" s="31">
        <v>90</v>
      </c>
      <c r="R19" s="3"/>
      <c r="S19" s="57" t="s">
        <v>46</v>
      </c>
      <c r="T19" s="16"/>
      <c r="U19" s="89">
        <v>0</v>
      </c>
      <c r="V19" s="31">
        <f t="shared" si="11"/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K19" s="3"/>
      <c r="AL19" s="57" t="s">
        <v>46</v>
      </c>
      <c r="AM19" s="20"/>
      <c r="AN19" s="30">
        <v>2</v>
      </c>
      <c r="AO19" s="30">
        <f t="shared" si="3"/>
        <v>31</v>
      </c>
      <c r="AP19" s="30">
        <v>17</v>
      </c>
      <c r="AQ19" s="30">
        <v>0</v>
      </c>
      <c r="AR19" s="30">
        <v>14</v>
      </c>
      <c r="AS19" s="30">
        <f t="shared" si="15"/>
        <v>435</v>
      </c>
      <c r="AT19" s="30">
        <v>227</v>
      </c>
      <c r="AU19" s="30">
        <v>208</v>
      </c>
      <c r="AV19" s="30">
        <v>70</v>
      </c>
      <c r="AW19" s="30">
        <v>89</v>
      </c>
      <c r="AX19" s="30">
        <v>66</v>
      </c>
      <c r="AY19" s="30">
        <v>70</v>
      </c>
      <c r="AZ19" s="30">
        <v>80</v>
      </c>
      <c r="BA19" s="30">
        <v>60</v>
      </c>
      <c r="BB19" s="30">
        <v>0</v>
      </c>
      <c r="BC19" s="30">
        <v>0</v>
      </c>
      <c r="BD19" s="82">
        <f t="shared" si="4"/>
        <v>48</v>
      </c>
      <c r="BE19" s="82">
        <v>21</v>
      </c>
      <c r="BF19" s="82">
        <v>27</v>
      </c>
      <c r="BG19" s="82">
        <v>8</v>
      </c>
      <c r="BI19" s="3"/>
      <c r="BJ19" s="57" t="s">
        <v>46</v>
      </c>
      <c r="BK19" s="16"/>
      <c r="BL19" s="90">
        <v>2</v>
      </c>
      <c r="BM19" s="91">
        <f t="shared" si="22"/>
        <v>16</v>
      </c>
      <c r="BN19" s="91">
        <v>9</v>
      </c>
      <c r="BO19" s="91">
        <v>0</v>
      </c>
      <c r="BP19" s="91">
        <v>7</v>
      </c>
      <c r="BQ19" s="91">
        <f t="shared" si="23"/>
        <v>228</v>
      </c>
      <c r="BR19" s="91">
        <v>130</v>
      </c>
      <c r="BS19" s="91">
        <v>98</v>
      </c>
      <c r="BT19" s="91">
        <v>77</v>
      </c>
      <c r="BU19" s="91">
        <v>75</v>
      </c>
      <c r="BV19" s="91">
        <v>76</v>
      </c>
      <c r="BW19" s="91">
        <v>0</v>
      </c>
      <c r="BX19" s="91">
        <v>0</v>
      </c>
      <c r="BY19" s="91">
        <f t="shared" si="24"/>
        <v>34</v>
      </c>
      <c r="BZ19" s="91">
        <v>21</v>
      </c>
      <c r="CA19" s="91">
        <v>13</v>
      </c>
      <c r="CB19" s="91">
        <v>4</v>
      </c>
      <c r="CC19" s="18"/>
      <c r="CD19" s="3"/>
      <c r="CE19" s="57" t="s">
        <v>46</v>
      </c>
      <c r="CF19" s="16"/>
      <c r="CG19" s="92">
        <f t="shared" si="25"/>
        <v>1</v>
      </c>
      <c r="CH19" s="30">
        <v>1</v>
      </c>
      <c r="CI19" s="30">
        <v>0</v>
      </c>
      <c r="CJ19" s="30">
        <v>0</v>
      </c>
      <c r="CK19" s="30">
        <f t="shared" si="26"/>
        <v>365</v>
      </c>
      <c r="CL19" s="30">
        <v>200</v>
      </c>
      <c r="CM19" s="30">
        <v>165</v>
      </c>
      <c r="CN19" s="30">
        <f t="shared" si="27"/>
        <v>365</v>
      </c>
      <c r="CO19" s="30">
        <v>97</v>
      </c>
      <c r="CP19" s="30">
        <v>132</v>
      </c>
      <c r="CQ19" s="30">
        <v>136</v>
      </c>
      <c r="CR19" s="30">
        <f t="shared" si="40"/>
        <v>0</v>
      </c>
      <c r="CS19" s="30">
        <v>0</v>
      </c>
      <c r="CT19" s="30">
        <v>0</v>
      </c>
      <c r="CU19" s="30">
        <v>0</v>
      </c>
      <c r="CV19" s="30">
        <v>0</v>
      </c>
      <c r="CW19" s="30">
        <v>0</v>
      </c>
      <c r="CX19" s="30">
        <f t="shared" si="28"/>
        <v>38</v>
      </c>
      <c r="CY19" s="30">
        <v>38</v>
      </c>
      <c r="CZ19" s="30">
        <v>0</v>
      </c>
      <c r="DA19" s="30">
        <f t="shared" si="29"/>
        <v>6</v>
      </c>
      <c r="DB19" s="30">
        <v>6</v>
      </c>
      <c r="DC19" s="30">
        <v>0</v>
      </c>
      <c r="DD19" s="18"/>
      <c r="DE19" s="3"/>
      <c r="DF19" s="57" t="s">
        <v>46</v>
      </c>
      <c r="DG19" s="16"/>
      <c r="DH19" s="90">
        <v>0</v>
      </c>
      <c r="DI19" s="31">
        <f t="shared" si="30"/>
        <v>0</v>
      </c>
      <c r="DJ19" s="31">
        <v>0</v>
      </c>
      <c r="DK19" s="31">
        <f t="shared" si="31"/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f t="shared" si="32"/>
        <v>0</v>
      </c>
      <c r="DS19" s="31">
        <v>0</v>
      </c>
      <c r="DT19" s="31">
        <v>0</v>
      </c>
      <c r="DU19" s="31">
        <v>0</v>
      </c>
      <c r="DV19" s="31">
        <f t="shared" si="33"/>
        <v>0</v>
      </c>
      <c r="DW19" s="31">
        <f t="shared" si="34"/>
        <v>0</v>
      </c>
      <c r="DX19" s="31">
        <v>0</v>
      </c>
      <c r="DY19" s="31">
        <v>0</v>
      </c>
      <c r="DZ19" s="31">
        <v>0</v>
      </c>
      <c r="EA19" s="31">
        <v>0</v>
      </c>
      <c r="EB19" s="31">
        <v>0</v>
      </c>
      <c r="EC19" s="31">
        <v>0</v>
      </c>
      <c r="ED19" s="18"/>
      <c r="EE19" s="3"/>
      <c r="EF19" s="57" t="s">
        <v>46</v>
      </c>
      <c r="EG19" s="20"/>
      <c r="EH19" s="92">
        <v>0</v>
      </c>
      <c r="EI19" s="30">
        <f t="shared" si="35"/>
        <v>0</v>
      </c>
      <c r="EJ19" s="30">
        <v>0</v>
      </c>
      <c r="EK19" s="30">
        <v>0</v>
      </c>
      <c r="EL19" s="30">
        <v>0</v>
      </c>
      <c r="EM19" s="30">
        <f t="shared" si="36"/>
        <v>0</v>
      </c>
      <c r="EN19" s="30">
        <v>0</v>
      </c>
      <c r="EO19" s="30">
        <v>0</v>
      </c>
      <c r="EP19" s="30">
        <v>0</v>
      </c>
      <c r="EQ19" s="30">
        <v>0</v>
      </c>
      <c r="ER19" s="30">
        <v>0</v>
      </c>
      <c r="ES19" s="30">
        <f t="shared" si="37"/>
        <v>0</v>
      </c>
      <c r="ET19" s="30">
        <v>0</v>
      </c>
      <c r="EU19" s="30">
        <v>0</v>
      </c>
      <c r="EV19" s="30">
        <v>0</v>
      </c>
      <c r="EW19" s="30">
        <f t="shared" si="38"/>
        <v>0</v>
      </c>
      <c r="EX19" s="30">
        <v>0</v>
      </c>
      <c r="EY19" s="30">
        <v>0</v>
      </c>
      <c r="EZ19" s="30">
        <v>0</v>
      </c>
      <c r="FA19" s="30">
        <v>0</v>
      </c>
      <c r="FB19" s="18"/>
      <c r="FC19" s="3"/>
      <c r="FD19" s="57" t="s">
        <v>46</v>
      </c>
      <c r="FE19" s="16"/>
      <c r="FF19" s="94">
        <v>0</v>
      </c>
      <c r="FG19" s="93">
        <f t="shared" si="39"/>
        <v>0</v>
      </c>
      <c r="FH19" s="93">
        <v>0</v>
      </c>
      <c r="FI19" s="93">
        <v>0</v>
      </c>
      <c r="FJ19" s="93">
        <v>0</v>
      </c>
      <c r="FK19" s="93">
        <v>0</v>
      </c>
      <c r="FL19" s="22"/>
    </row>
    <row r="20" spans="2:168" s="15" customFormat="1" ht="18" customHeight="1">
      <c r="B20" s="3"/>
      <c r="C20" s="57" t="s">
        <v>47</v>
      </c>
      <c r="D20" s="16"/>
      <c r="E20" s="89">
        <v>2</v>
      </c>
      <c r="F20" s="31">
        <f t="shared" si="21"/>
        <v>294</v>
      </c>
      <c r="G20" s="31">
        <v>161</v>
      </c>
      <c r="H20" s="31">
        <v>133</v>
      </c>
      <c r="I20" s="31">
        <v>88</v>
      </c>
      <c r="J20" s="31">
        <v>88</v>
      </c>
      <c r="K20" s="31">
        <v>118</v>
      </c>
      <c r="L20" s="31">
        <v>115</v>
      </c>
      <c r="M20" s="31">
        <v>24</v>
      </c>
      <c r="N20" s="31">
        <v>0</v>
      </c>
      <c r="O20" s="31">
        <v>15</v>
      </c>
      <c r="P20" s="31">
        <v>420</v>
      </c>
      <c r="R20" s="3"/>
      <c r="S20" s="57" t="s">
        <v>47</v>
      </c>
      <c r="T20" s="16"/>
      <c r="U20" s="89">
        <v>0</v>
      </c>
      <c r="V20" s="31">
        <f t="shared" si="11"/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K20" s="3"/>
      <c r="AL20" s="57" t="s">
        <v>47</v>
      </c>
      <c r="AM20" s="20"/>
      <c r="AN20" s="30">
        <v>4</v>
      </c>
      <c r="AO20" s="30">
        <f t="shared" si="3"/>
        <v>66</v>
      </c>
      <c r="AP20" s="30">
        <v>42</v>
      </c>
      <c r="AQ20" s="30">
        <v>2</v>
      </c>
      <c r="AR20" s="30">
        <v>22</v>
      </c>
      <c r="AS20" s="30">
        <f t="shared" si="15"/>
        <v>1172</v>
      </c>
      <c r="AT20" s="30">
        <v>592</v>
      </c>
      <c r="AU20" s="30">
        <v>580</v>
      </c>
      <c r="AV20" s="30">
        <v>184</v>
      </c>
      <c r="AW20" s="30">
        <v>177</v>
      </c>
      <c r="AX20" s="30">
        <v>181</v>
      </c>
      <c r="AY20" s="30">
        <v>197</v>
      </c>
      <c r="AZ20" s="30">
        <v>208</v>
      </c>
      <c r="BA20" s="30">
        <v>225</v>
      </c>
      <c r="BB20" s="30">
        <v>0</v>
      </c>
      <c r="BC20" s="30">
        <v>0</v>
      </c>
      <c r="BD20" s="82">
        <f t="shared" si="4"/>
        <v>98</v>
      </c>
      <c r="BE20" s="82">
        <v>44</v>
      </c>
      <c r="BF20" s="82">
        <v>54</v>
      </c>
      <c r="BG20" s="82">
        <v>19</v>
      </c>
      <c r="BI20" s="3"/>
      <c r="BJ20" s="57" t="s">
        <v>47</v>
      </c>
      <c r="BK20" s="16"/>
      <c r="BL20" s="90">
        <v>3</v>
      </c>
      <c r="BM20" s="91">
        <f t="shared" si="22"/>
        <v>33</v>
      </c>
      <c r="BN20" s="91">
        <v>21</v>
      </c>
      <c r="BO20" s="91">
        <v>0</v>
      </c>
      <c r="BP20" s="91">
        <v>12</v>
      </c>
      <c r="BQ20" s="91">
        <f t="shared" si="23"/>
        <v>633</v>
      </c>
      <c r="BR20" s="91">
        <v>324</v>
      </c>
      <c r="BS20" s="91">
        <v>309</v>
      </c>
      <c r="BT20" s="91">
        <v>202</v>
      </c>
      <c r="BU20" s="91">
        <v>195</v>
      </c>
      <c r="BV20" s="91">
        <v>236</v>
      </c>
      <c r="BW20" s="91">
        <v>0</v>
      </c>
      <c r="BX20" s="91">
        <v>0</v>
      </c>
      <c r="BY20" s="91">
        <f t="shared" si="24"/>
        <v>66</v>
      </c>
      <c r="BZ20" s="91">
        <v>42</v>
      </c>
      <c r="CA20" s="91">
        <v>24</v>
      </c>
      <c r="CB20" s="91">
        <v>7</v>
      </c>
      <c r="CC20" s="18"/>
      <c r="CD20" s="3"/>
      <c r="CE20" s="57" t="s">
        <v>47</v>
      </c>
      <c r="CF20" s="16"/>
      <c r="CG20" s="92">
        <f t="shared" si="25"/>
        <v>2</v>
      </c>
      <c r="CH20" s="30">
        <v>2</v>
      </c>
      <c r="CI20" s="30">
        <v>0</v>
      </c>
      <c r="CJ20" s="30">
        <v>0</v>
      </c>
      <c r="CK20" s="30">
        <f t="shared" si="26"/>
        <v>899</v>
      </c>
      <c r="CL20" s="30">
        <v>449</v>
      </c>
      <c r="CM20" s="30">
        <v>450</v>
      </c>
      <c r="CN20" s="30">
        <f t="shared" si="27"/>
        <v>899</v>
      </c>
      <c r="CO20" s="30">
        <v>294</v>
      </c>
      <c r="CP20" s="30">
        <v>308</v>
      </c>
      <c r="CQ20" s="30">
        <v>297</v>
      </c>
      <c r="CR20" s="30">
        <f t="shared" si="40"/>
        <v>0</v>
      </c>
      <c r="CS20" s="30">
        <v>0</v>
      </c>
      <c r="CT20" s="30">
        <v>0</v>
      </c>
      <c r="CU20" s="30">
        <v>0</v>
      </c>
      <c r="CV20" s="30">
        <v>0</v>
      </c>
      <c r="CW20" s="30">
        <v>0</v>
      </c>
      <c r="CX20" s="30">
        <f t="shared" si="28"/>
        <v>63</v>
      </c>
      <c r="CY20" s="30">
        <v>63</v>
      </c>
      <c r="CZ20" s="30">
        <v>0</v>
      </c>
      <c r="DA20" s="30">
        <f t="shared" si="29"/>
        <v>13</v>
      </c>
      <c r="DB20" s="30">
        <v>13</v>
      </c>
      <c r="DC20" s="30">
        <v>0</v>
      </c>
      <c r="DD20" s="18"/>
      <c r="DE20" s="3"/>
      <c r="DF20" s="57" t="s">
        <v>47</v>
      </c>
      <c r="DG20" s="16"/>
      <c r="DH20" s="90">
        <v>0</v>
      </c>
      <c r="DI20" s="31">
        <f t="shared" si="30"/>
        <v>0</v>
      </c>
      <c r="DJ20" s="31">
        <v>0</v>
      </c>
      <c r="DK20" s="31">
        <f t="shared" si="31"/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f t="shared" si="32"/>
        <v>0</v>
      </c>
      <c r="DS20" s="31">
        <v>0</v>
      </c>
      <c r="DT20" s="31">
        <v>0</v>
      </c>
      <c r="DU20" s="31">
        <v>0</v>
      </c>
      <c r="DV20" s="31">
        <f t="shared" si="33"/>
        <v>0</v>
      </c>
      <c r="DW20" s="31">
        <f t="shared" si="34"/>
        <v>0</v>
      </c>
      <c r="DX20" s="31">
        <v>0</v>
      </c>
      <c r="DY20" s="31">
        <v>0</v>
      </c>
      <c r="DZ20" s="31">
        <v>0</v>
      </c>
      <c r="EA20" s="31">
        <v>0</v>
      </c>
      <c r="EB20" s="31">
        <v>0</v>
      </c>
      <c r="EC20" s="31">
        <v>0</v>
      </c>
      <c r="ED20" s="18"/>
      <c r="EE20" s="3"/>
      <c r="EF20" s="57" t="s">
        <v>47</v>
      </c>
      <c r="EG20" s="20"/>
      <c r="EH20" s="92">
        <v>0</v>
      </c>
      <c r="EI20" s="30">
        <f t="shared" si="35"/>
        <v>0</v>
      </c>
      <c r="EJ20" s="30">
        <v>0</v>
      </c>
      <c r="EK20" s="30">
        <v>0</v>
      </c>
      <c r="EL20" s="30">
        <v>0</v>
      </c>
      <c r="EM20" s="30">
        <f t="shared" si="36"/>
        <v>0</v>
      </c>
      <c r="EN20" s="30">
        <v>0</v>
      </c>
      <c r="EO20" s="30">
        <v>0</v>
      </c>
      <c r="EP20" s="30">
        <v>0</v>
      </c>
      <c r="EQ20" s="30">
        <v>0</v>
      </c>
      <c r="ER20" s="30">
        <v>0</v>
      </c>
      <c r="ES20" s="30">
        <f t="shared" si="37"/>
        <v>0</v>
      </c>
      <c r="ET20" s="30">
        <v>0</v>
      </c>
      <c r="EU20" s="30">
        <v>0</v>
      </c>
      <c r="EV20" s="30">
        <v>0</v>
      </c>
      <c r="EW20" s="30">
        <f t="shared" si="38"/>
        <v>0</v>
      </c>
      <c r="EX20" s="30">
        <v>0</v>
      </c>
      <c r="EY20" s="30">
        <v>0</v>
      </c>
      <c r="EZ20" s="30">
        <v>0</v>
      </c>
      <c r="FA20" s="30">
        <v>0</v>
      </c>
      <c r="FB20" s="18"/>
      <c r="FC20" s="3"/>
      <c r="FD20" s="57" t="s">
        <v>47</v>
      </c>
      <c r="FE20" s="16"/>
      <c r="FF20" s="94">
        <v>0</v>
      </c>
      <c r="FG20" s="93">
        <f t="shared" si="39"/>
        <v>0</v>
      </c>
      <c r="FH20" s="93">
        <v>0</v>
      </c>
      <c r="FI20" s="93">
        <v>0</v>
      </c>
      <c r="FJ20" s="93">
        <v>0</v>
      </c>
      <c r="FK20" s="93">
        <v>0</v>
      </c>
      <c r="FL20" s="22"/>
    </row>
    <row r="21" spans="2:168" s="15" customFormat="1" ht="18" customHeight="1">
      <c r="B21" s="3"/>
      <c r="C21" s="57" t="s">
        <v>48</v>
      </c>
      <c r="D21" s="16"/>
      <c r="E21" s="89">
        <v>0</v>
      </c>
      <c r="F21" s="31">
        <f t="shared" si="21"/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R21" s="3"/>
      <c r="S21" s="57" t="s">
        <v>48</v>
      </c>
      <c r="T21" s="16"/>
      <c r="U21" s="89">
        <v>0</v>
      </c>
      <c r="V21" s="31">
        <f t="shared" si="11"/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K21" s="3"/>
      <c r="AL21" s="57" t="s">
        <v>48</v>
      </c>
      <c r="AM21" s="20"/>
      <c r="AN21" s="30">
        <v>2</v>
      </c>
      <c r="AO21" s="30">
        <f t="shared" si="3"/>
        <v>18</v>
      </c>
      <c r="AP21" s="30">
        <v>8</v>
      </c>
      <c r="AQ21" s="30">
        <v>2</v>
      </c>
      <c r="AR21" s="30">
        <v>8</v>
      </c>
      <c r="AS21" s="30">
        <f t="shared" si="15"/>
        <v>225</v>
      </c>
      <c r="AT21" s="30">
        <v>109</v>
      </c>
      <c r="AU21" s="30">
        <v>116</v>
      </c>
      <c r="AV21" s="30">
        <v>46</v>
      </c>
      <c r="AW21" s="30">
        <v>32</v>
      </c>
      <c r="AX21" s="30">
        <v>38</v>
      </c>
      <c r="AY21" s="30">
        <v>32</v>
      </c>
      <c r="AZ21" s="30">
        <v>40</v>
      </c>
      <c r="BA21" s="30">
        <v>37</v>
      </c>
      <c r="BB21" s="30">
        <v>0</v>
      </c>
      <c r="BC21" s="30">
        <v>0</v>
      </c>
      <c r="BD21" s="82">
        <f t="shared" si="4"/>
        <v>29</v>
      </c>
      <c r="BE21" s="82">
        <v>13</v>
      </c>
      <c r="BF21" s="82">
        <v>16</v>
      </c>
      <c r="BG21" s="82">
        <v>2</v>
      </c>
      <c r="BI21" s="3"/>
      <c r="BJ21" s="57" t="s">
        <v>48</v>
      </c>
      <c r="BK21" s="16"/>
      <c r="BL21" s="90">
        <v>1</v>
      </c>
      <c r="BM21" s="91">
        <f t="shared" si="22"/>
        <v>6</v>
      </c>
      <c r="BN21" s="91">
        <v>3</v>
      </c>
      <c r="BO21" s="91">
        <v>0</v>
      </c>
      <c r="BP21" s="91">
        <v>3</v>
      </c>
      <c r="BQ21" s="91">
        <f t="shared" si="23"/>
        <v>98</v>
      </c>
      <c r="BR21" s="91">
        <v>44</v>
      </c>
      <c r="BS21" s="91">
        <v>54</v>
      </c>
      <c r="BT21" s="91">
        <v>36</v>
      </c>
      <c r="BU21" s="91">
        <v>35</v>
      </c>
      <c r="BV21" s="91">
        <v>27</v>
      </c>
      <c r="BW21" s="91">
        <v>0</v>
      </c>
      <c r="BX21" s="91">
        <v>0</v>
      </c>
      <c r="BY21" s="91">
        <f t="shared" si="24"/>
        <v>15</v>
      </c>
      <c r="BZ21" s="91">
        <v>9</v>
      </c>
      <c r="CA21" s="91">
        <v>6</v>
      </c>
      <c r="CB21" s="91">
        <v>2</v>
      </c>
      <c r="CC21" s="18"/>
      <c r="CD21" s="3"/>
      <c r="CE21" s="57" t="s">
        <v>48</v>
      </c>
      <c r="CF21" s="16"/>
      <c r="CG21" s="92">
        <f t="shared" si="25"/>
        <v>0</v>
      </c>
      <c r="CH21" s="30">
        <v>0</v>
      </c>
      <c r="CI21" s="30">
        <v>0</v>
      </c>
      <c r="CJ21" s="30">
        <v>0</v>
      </c>
      <c r="CK21" s="30">
        <f t="shared" si="26"/>
        <v>0</v>
      </c>
      <c r="CL21" s="30">
        <v>0</v>
      </c>
      <c r="CM21" s="30">
        <v>0</v>
      </c>
      <c r="CN21" s="30">
        <f t="shared" si="27"/>
        <v>0</v>
      </c>
      <c r="CO21" s="30">
        <v>0</v>
      </c>
      <c r="CP21" s="30">
        <v>0</v>
      </c>
      <c r="CQ21" s="30">
        <v>0</v>
      </c>
      <c r="CR21" s="30">
        <f t="shared" si="40"/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0</v>
      </c>
      <c r="CX21" s="30">
        <f t="shared" si="28"/>
        <v>0</v>
      </c>
      <c r="CY21" s="30">
        <v>0</v>
      </c>
      <c r="CZ21" s="30">
        <v>0</v>
      </c>
      <c r="DA21" s="30">
        <f t="shared" si="29"/>
        <v>0</v>
      </c>
      <c r="DB21" s="30">
        <v>0</v>
      </c>
      <c r="DC21" s="30">
        <v>0</v>
      </c>
      <c r="DD21" s="18"/>
      <c r="DE21" s="3"/>
      <c r="DF21" s="57" t="s">
        <v>48</v>
      </c>
      <c r="DG21" s="16"/>
      <c r="DH21" s="90">
        <v>1</v>
      </c>
      <c r="DI21" s="31">
        <f t="shared" si="30"/>
        <v>100</v>
      </c>
      <c r="DJ21" s="31">
        <v>0</v>
      </c>
      <c r="DK21" s="31">
        <f t="shared" si="31"/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f t="shared" si="32"/>
        <v>0</v>
      </c>
      <c r="DS21" s="31">
        <v>0</v>
      </c>
      <c r="DT21" s="31">
        <v>0</v>
      </c>
      <c r="DU21" s="31">
        <v>0</v>
      </c>
      <c r="DV21" s="31">
        <f t="shared" si="33"/>
        <v>100</v>
      </c>
      <c r="DW21" s="31">
        <f t="shared" si="34"/>
        <v>100</v>
      </c>
      <c r="DX21" s="31">
        <v>26</v>
      </c>
      <c r="DY21" s="31">
        <v>32</v>
      </c>
      <c r="DZ21" s="31">
        <v>42</v>
      </c>
      <c r="EA21" s="31">
        <v>0</v>
      </c>
      <c r="EB21" s="31">
        <v>64</v>
      </c>
      <c r="EC21" s="31">
        <v>42</v>
      </c>
      <c r="ED21" s="18"/>
      <c r="EE21" s="3"/>
      <c r="EF21" s="57" t="s">
        <v>48</v>
      </c>
      <c r="EG21" s="20"/>
      <c r="EH21" s="92">
        <v>0</v>
      </c>
      <c r="EI21" s="30">
        <f t="shared" si="35"/>
        <v>0</v>
      </c>
      <c r="EJ21" s="30">
        <v>0</v>
      </c>
      <c r="EK21" s="30">
        <v>0</v>
      </c>
      <c r="EL21" s="30">
        <v>0</v>
      </c>
      <c r="EM21" s="30">
        <f t="shared" si="36"/>
        <v>0</v>
      </c>
      <c r="EN21" s="30">
        <v>0</v>
      </c>
      <c r="EO21" s="30">
        <v>0</v>
      </c>
      <c r="EP21" s="30">
        <v>0</v>
      </c>
      <c r="EQ21" s="30">
        <v>0</v>
      </c>
      <c r="ER21" s="30">
        <v>0</v>
      </c>
      <c r="ES21" s="30">
        <f t="shared" si="37"/>
        <v>0</v>
      </c>
      <c r="ET21" s="30">
        <v>0</v>
      </c>
      <c r="EU21" s="30">
        <v>0</v>
      </c>
      <c r="EV21" s="30">
        <v>0</v>
      </c>
      <c r="EW21" s="30">
        <f t="shared" si="38"/>
        <v>0</v>
      </c>
      <c r="EX21" s="30">
        <v>0</v>
      </c>
      <c r="EY21" s="30">
        <v>0</v>
      </c>
      <c r="EZ21" s="30">
        <v>0</v>
      </c>
      <c r="FA21" s="30">
        <v>0</v>
      </c>
      <c r="FB21" s="18"/>
      <c r="FC21" s="3"/>
      <c r="FD21" s="57" t="s">
        <v>48</v>
      </c>
      <c r="FE21" s="16"/>
      <c r="FF21" s="94">
        <v>0</v>
      </c>
      <c r="FG21" s="93">
        <f t="shared" si="39"/>
        <v>0</v>
      </c>
      <c r="FH21" s="93">
        <v>0</v>
      </c>
      <c r="FI21" s="93">
        <v>0</v>
      </c>
      <c r="FJ21" s="93">
        <v>0</v>
      </c>
      <c r="FK21" s="93">
        <v>0</v>
      </c>
      <c r="FL21" s="22"/>
    </row>
    <row r="22" spans="2:168" s="15" customFormat="1" ht="18" customHeight="1">
      <c r="B22" s="3"/>
      <c r="C22" s="57" t="s">
        <v>49</v>
      </c>
      <c r="D22" s="16"/>
      <c r="E22" s="89">
        <v>2</v>
      </c>
      <c r="F22" s="31">
        <f t="shared" si="21"/>
        <v>41</v>
      </c>
      <c r="G22" s="31">
        <v>27</v>
      </c>
      <c r="H22" s="31">
        <v>14</v>
      </c>
      <c r="I22" s="31">
        <v>15</v>
      </c>
      <c r="J22" s="31">
        <v>9</v>
      </c>
      <c r="K22" s="31">
        <v>17</v>
      </c>
      <c r="L22" s="31">
        <v>19</v>
      </c>
      <c r="M22" s="31">
        <v>10</v>
      </c>
      <c r="N22" s="31">
        <v>3</v>
      </c>
      <c r="O22" s="31">
        <v>9</v>
      </c>
      <c r="P22" s="31">
        <v>135</v>
      </c>
      <c r="R22" s="3"/>
      <c r="S22" s="57" t="s">
        <v>49</v>
      </c>
      <c r="T22" s="16"/>
      <c r="U22" s="89">
        <v>0</v>
      </c>
      <c r="V22" s="31">
        <f t="shared" si="11"/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K22" s="3"/>
      <c r="AL22" s="57" t="s">
        <v>49</v>
      </c>
      <c r="AM22" s="20"/>
      <c r="AN22" s="30">
        <v>2</v>
      </c>
      <c r="AO22" s="30">
        <f t="shared" si="3"/>
        <v>16</v>
      </c>
      <c r="AP22" s="30">
        <v>6</v>
      </c>
      <c r="AQ22" s="30">
        <v>3</v>
      </c>
      <c r="AR22" s="30">
        <v>7</v>
      </c>
      <c r="AS22" s="30">
        <f t="shared" si="15"/>
        <v>181</v>
      </c>
      <c r="AT22" s="30">
        <v>100</v>
      </c>
      <c r="AU22" s="30">
        <v>81</v>
      </c>
      <c r="AV22" s="30">
        <v>24</v>
      </c>
      <c r="AW22" s="30">
        <v>30</v>
      </c>
      <c r="AX22" s="30">
        <v>33</v>
      </c>
      <c r="AY22" s="30">
        <v>32</v>
      </c>
      <c r="AZ22" s="30">
        <v>29</v>
      </c>
      <c r="BA22" s="30">
        <v>33</v>
      </c>
      <c r="BB22" s="30">
        <v>0</v>
      </c>
      <c r="BC22" s="30">
        <v>0</v>
      </c>
      <c r="BD22" s="82">
        <f t="shared" si="4"/>
        <v>29</v>
      </c>
      <c r="BE22" s="82">
        <v>18</v>
      </c>
      <c r="BF22" s="82">
        <v>11</v>
      </c>
      <c r="BG22" s="82">
        <v>6</v>
      </c>
      <c r="BI22" s="3"/>
      <c r="BJ22" s="57" t="s">
        <v>49</v>
      </c>
      <c r="BK22" s="16"/>
      <c r="BL22" s="90">
        <v>1</v>
      </c>
      <c r="BM22" s="91">
        <f t="shared" si="22"/>
        <v>6</v>
      </c>
      <c r="BN22" s="91">
        <v>3</v>
      </c>
      <c r="BO22" s="91">
        <v>0</v>
      </c>
      <c r="BP22" s="91">
        <v>3</v>
      </c>
      <c r="BQ22" s="91">
        <f t="shared" si="23"/>
        <v>97</v>
      </c>
      <c r="BR22" s="91">
        <v>43</v>
      </c>
      <c r="BS22" s="91">
        <v>54</v>
      </c>
      <c r="BT22" s="91">
        <v>30</v>
      </c>
      <c r="BU22" s="91">
        <v>41</v>
      </c>
      <c r="BV22" s="91">
        <v>26</v>
      </c>
      <c r="BW22" s="91">
        <v>0</v>
      </c>
      <c r="BX22" s="91">
        <v>0</v>
      </c>
      <c r="BY22" s="91">
        <f t="shared" si="24"/>
        <v>16</v>
      </c>
      <c r="BZ22" s="91">
        <v>8</v>
      </c>
      <c r="CA22" s="91">
        <v>8</v>
      </c>
      <c r="CB22" s="91">
        <v>1</v>
      </c>
      <c r="CC22" s="18"/>
      <c r="CD22" s="3"/>
      <c r="CE22" s="57" t="s">
        <v>49</v>
      </c>
      <c r="CF22" s="16"/>
      <c r="CG22" s="92">
        <f t="shared" si="25"/>
        <v>1</v>
      </c>
      <c r="CH22" s="30">
        <v>1</v>
      </c>
      <c r="CI22" s="30">
        <v>0</v>
      </c>
      <c r="CJ22" s="30">
        <v>0</v>
      </c>
      <c r="CK22" s="30">
        <f t="shared" si="26"/>
        <v>126</v>
      </c>
      <c r="CL22" s="30">
        <v>79</v>
      </c>
      <c r="CM22" s="30">
        <v>47</v>
      </c>
      <c r="CN22" s="30">
        <f t="shared" si="27"/>
        <v>126</v>
      </c>
      <c r="CO22" s="30">
        <v>48</v>
      </c>
      <c r="CP22" s="30">
        <v>42</v>
      </c>
      <c r="CQ22" s="30">
        <v>36</v>
      </c>
      <c r="CR22" s="30">
        <f t="shared" si="40"/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f t="shared" si="28"/>
        <v>23</v>
      </c>
      <c r="CY22" s="30">
        <v>23</v>
      </c>
      <c r="CZ22" s="30">
        <v>0</v>
      </c>
      <c r="DA22" s="30">
        <f t="shared" si="29"/>
        <v>8</v>
      </c>
      <c r="DB22" s="30">
        <v>8</v>
      </c>
      <c r="DC22" s="30">
        <v>0</v>
      </c>
      <c r="DD22" s="18"/>
      <c r="DE22" s="3"/>
      <c r="DF22" s="57" t="s">
        <v>49</v>
      </c>
      <c r="DG22" s="16"/>
      <c r="DH22" s="90">
        <v>0</v>
      </c>
      <c r="DI22" s="31">
        <f t="shared" si="30"/>
        <v>0</v>
      </c>
      <c r="DJ22" s="31">
        <v>0</v>
      </c>
      <c r="DK22" s="31">
        <f t="shared" si="31"/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f t="shared" si="32"/>
        <v>0</v>
      </c>
      <c r="DS22" s="31">
        <v>0</v>
      </c>
      <c r="DT22" s="31">
        <v>0</v>
      </c>
      <c r="DU22" s="31">
        <v>0</v>
      </c>
      <c r="DV22" s="31">
        <f t="shared" si="33"/>
        <v>0</v>
      </c>
      <c r="DW22" s="31">
        <f t="shared" si="34"/>
        <v>0</v>
      </c>
      <c r="DX22" s="31">
        <v>0</v>
      </c>
      <c r="DY22" s="31">
        <v>0</v>
      </c>
      <c r="DZ22" s="31">
        <v>0</v>
      </c>
      <c r="EA22" s="31">
        <v>0</v>
      </c>
      <c r="EB22" s="31">
        <v>0</v>
      </c>
      <c r="EC22" s="31">
        <v>0</v>
      </c>
      <c r="ED22" s="18"/>
      <c r="EE22" s="3"/>
      <c r="EF22" s="57" t="s">
        <v>49</v>
      </c>
      <c r="EG22" s="20"/>
      <c r="EH22" s="92">
        <v>0</v>
      </c>
      <c r="EI22" s="30">
        <f t="shared" si="35"/>
        <v>0</v>
      </c>
      <c r="EJ22" s="30">
        <v>0</v>
      </c>
      <c r="EK22" s="30">
        <v>0</v>
      </c>
      <c r="EL22" s="30">
        <v>0</v>
      </c>
      <c r="EM22" s="30">
        <f t="shared" si="36"/>
        <v>0</v>
      </c>
      <c r="EN22" s="30">
        <v>0</v>
      </c>
      <c r="EO22" s="30">
        <v>0</v>
      </c>
      <c r="EP22" s="30">
        <v>0</v>
      </c>
      <c r="EQ22" s="30">
        <v>0</v>
      </c>
      <c r="ER22" s="30">
        <v>0</v>
      </c>
      <c r="ES22" s="30">
        <f t="shared" si="37"/>
        <v>0</v>
      </c>
      <c r="ET22" s="30">
        <v>0</v>
      </c>
      <c r="EU22" s="30">
        <v>0</v>
      </c>
      <c r="EV22" s="30">
        <v>0</v>
      </c>
      <c r="EW22" s="30">
        <f t="shared" si="38"/>
        <v>0</v>
      </c>
      <c r="EX22" s="30">
        <v>0</v>
      </c>
      <c r="EY22" s="30">
        <v>0</v>
      </c>
      <c r="EZ22" s="30">
        <v>0</v>
      </c>
      <c r="FA22" s="30">
        <v>0</v>
      </c>
      <c r="FB22" s="18"/>
      <c r="FC22" s="3"/>
      <c r="FD22" s="57" t="s">
        <v>49</v>
      </c>
      <c r="FE22" s="16"/>
      <c r="FF22" s="94">
        <v>0</v>
      </c>
      <c r="FG22" s="93">
        <f t="shared" si="39"/>
        <v>0</v>
      </c>
      <c r="FH22" s="93">
        <v>0</v>
      </c>
      <c r="FI22" s="93">
        <v>0</v>
      </c>
      <c r="FJ22" s="93">
        <v>0</v>
      </c>
      <c r="FK22" s="93">
        <v>0</v>
      </c>
      <c r="FL22" s="22"/>
    </row>
    <row r="23" spans="2:168" s="15" customFormat="1" ht="18" customHeight="1">
      <c r="B23" s="3"/>
      <c r="C23" s="57" t="s">
        <v>50</v>
      </c>
      <c r="D23" s="16"/>
      <c r="E23" s="89">
        <v>0</v>
      </c>
      <c r="F23" s="31">
        <f t="shared" si="21"/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R23" s="3"/>
      <c r="S23" s="57" t="s">
        <v>50</v>
      </c>
      <c r="T23" s="16"/>
      <c r="U23" s="89">
        <v>0</v>
      </c>
      <c r="V23" s="31">
        <f t="shared" si="11"/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K23" s="3"/>
      <c r="AL23" s="57" t="s">
        <v>50</v>
      </c>
      <c r="AM23" s="20"/>
      <c r="AN23" s="30">
        <v>1</v>
      </c>
      <c r="AO23" s="30">
        <f t="shared" si="3"/>
        <v>18</v>
      </c>
      <c r="AP23" s="30">
        <v>12</v>
      </c>
      <c r="AQ23" s="30">
        <v>0</v>
      </c>
      <c r="AR23" s="30">
        <v>6</v>
      </c>
      <c r="AS23" s="30">
        <f t="shared" si="15"/>
        <v>287</v>
      </c>
      <c r="AT23" s="30">
        <v>137</v>
      </c>
      <c r="AU23" s="30">
        <v>150</v>
      </c>
      <c r="AV23" s="30">
        <v>47</v>
      </c>
      <c r="AW23" s="30">
        <v>48</v>
      </c>
      <c r="AX23" s="30">
        <v>48</v>
      </c>
      <c r="AY23" s="30">
        <v>53</v>
      </c>
      <c r="AZ23" s="30">
        <v>44</v>
      </c>
      <c r="BA23" s="30">
        <v>47</v>
      </c>
      <c r="BB23" s="30">
        <v>0</v>
      </c>
      <c r="BC23" s="30">
        <v>0</v>
      </c>
      <c r="BD23" s="82">
        <f t="shared" si="4"/>
        <v>29</v>
      </c>
      <c r="BE23" s="82">
        <v>18</v>
      </c>
      <c r="BF23" s="82">
        <v>11</v>
      </c>
      <c r="BG23" s="82">
        <v>4</v>
      </c>
      <c r="BI23" s="3"/>
      <c r="BJ23" s="57" t="s">
        <v>50</v>
      </c>
      <c r="BK23" s="16"/>
      <c r="BL23" s="90">
        <v>1</v>
      </c>
      <c r="BM23" s="91">
        <f t="shared" si="22"/>
        <v>8</v>
      </c>
      <c r="BN23" s="91">
        <v>4</v>
      </c>
      <c r="BO23" s="91">
        <v>0</v>
      </c>
      <c r="BP23" s="91">
        <v>4</v>
      </c>
      <c r="BQ23" s="91">
        <f t="shared" si="23"/>
        <v>123</v>
      </c>
      <c r="BR23" s="91">
        <v>59</v>
      </c>
      <c r="BS23" s="91">
        <v>64</v>
      </c>
      <c r="BT23" s="91">
        <v>36</v>
      </c>
      <c r="BU23" s="91">
        <v>41</v>
      </c>
      <c r="BV23" s="91">
        <v>46</v>
      </c>
      <c r="BW23" s="91">
        <v>0</v>
      </c>
      <c r="BX23" s="91">
        <v>0</v>
      </c>
      <c r="BY23" s="91">
        <f t="shared" si="24"/>
        <v>17</v>
      </c>
      <c r="BZ23" s="91">
        <v>12</v>
      </c>
      <c r="CA23" s="91">
        <v>5</v>
      </c>
      <c r="CB23" s="91">
        <v>3</v>
      </c>
      <c r="CC23" s="18"/>
      <c r="CD23" s="3"/>
      <c r="CE23" s="57" t="s">
        <v>50</v>
      </c>
      <c r="CF23" s="16"/>
      <c r="CG23" s="92">
        <f t="shared" si="25"/>
        <v>1</v>
      </c>
      <c r="CH23" s="30">
        <v>1</v>
      </c>
      <c r="CI23" s="30">
        <v>0</v>
      </c>
      <c r="CJ23" s="30">
        <v>0</v>
      </c>
      <c r="CK23" s="30">
        <f t="shared" si="26"/>
        <v>155</v>
      </c>
      <c r="CL23" s="30">
        <v>78</v>
      </c>
      <c r="CM23" s="30">
        <v>77</v>
      </c>
      <c r="CN23" s="30">
        <f t="shared" si="27"/>
        <v>155</v>
      </c>
      <c r="CO23" s="30">
        <v>48</v>
      </c>
      <c r="CP23" s="30">
        <v>56</v>
      </c>
      <c r="CQ23" s="30">
        <v>51</v>
      </c>
      <c r="CR23" s="30">
        <f t="shared" si="40"/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f t="shared" si="28"/>
        <v>20</v>
      </c>
      <c r="CY23" s="30">
        <v>20</v>
      </c>
      <c r="CZ23" s="30">
        <v>0</v>
      </c>
      <c r="DA23" s="30">
        <f t="shared" si="29"/>
        <v>3</v>
      </c>
      <c r="DB23" s="30">
        <v>3</v>
      </c>
      <c r="DC23" s="30">
        <v>0</v>
      </c>
      <c r="DD23" s="18"/>
      <c r="DE23" s="3"/>
      <c r="DF23" s="57" t="s">
        <v>50</v>
      </c>
      <c r="DG23" s="16"/>
      <c r="DH23" s="90">
        <v>0</v>
      </c>
      <c r="DI23" s="31">
        <f t="shared" si="30"/>
        <v>0</v>
      </c>
      <c r="DJ23" s="31">
        <v>0</v>
      </c>
      <c r="DK23" s="31">
        <f t="shared" si="31"/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f t="shared" si="32"/>
        <v>0</v>
      </c>
      <c r="DS23" s="31">
        <v>0</v>
      </c>
      <c r="DT23" s="31">
        <v>0</v>
      </c>
      <c r="DU23" s="31">
        <v>0</v>
      </c>
      <c r="DV23" s="31">
        <f t="shared" si="33"/>
        <v>0</v>
      </c>
      <c r="DW23" s="31">
        <f t="shared" si="34"/>
        <v>0</v>
      </c>
      <c r="DX23" s="31">
        <v>0</v>
      </c>
      <c r="DY23" s="31">
        <v>0</v>
      </c>
      <c r="DZ23" s="31">
        <v>0</v>
      </c>
      <c r="EA23" s="31">
        <v>0</v>
      </c>
      <c r="EB23" s="31">
        <v>0</v>
      </c>
      <c r="EC23" s="31">
        <v>0</v>
      </c>
      <c r="ED23" s="18"/>
      <c r="EE23" s="3"/>
      <c r="EF23" s="57" t="s">
        <v>50</v>
      </c>
      <c r="EG23" s="20"/>
      <c r="EH23" s="92">
        <v>0</v>
      </c>
      <c r="EI23" s="30">
        <f t="shared" si="35"/>
        <v>0</v>
      </c>
      <c r="EJ23" s="30">
        <v>0</v>
      </c>
      <c r="EK23" s="30">
        <v>0</v>
      </c>
      <c r="EL23" s="30">
        <v>0</v>
      </c>
      <c r="EM23" s="30">
        <f t="shared" si="36"/>
        <v>0</v>
      </c>
      <c r="EN23" s="30">
        <v>0</v>
      </c>
      <c r="EO23" s="30">
        <v>0</v>
      </c>
      <c r="EP23" s="30">
        <v>0</v>
      </c>
      <c r="EQ23" s="30">
        <v>0</v>
      </c>
      <c r="ER23" s="30">
        <v>0</v>
      </c>
      <c r="ES23" s="30">
        <f t="shared" si="37"/>
        <v>0</v>
      </c>
      <c r="ET23" s="30">
        <v>0</v>
      </c>
      <c r="EU23" s="30">
        <v>0</v>
      </c>
      <c r="EV23" s="30">
        <v>0</v>
      </c>
      <c r="EW23" s="30">
        <f t="shared" si="38"/>
        <v>0</v>
      </c>
      <c r="EX23" s="30">
        <v>0</v>
      </c>
      <c r="EY23" s="30">
        <v>0</v>
      </c>
      <c r="EZ23" s="30">
        <v>0</v>
      </c>
      <c r="FA23" s="30">
        <v>0</v>
      </c>
      <c r="FB23" s="18"/>
      <c r="FC23" s="3"/>
      <c r="FD23" s="57" t="s">
        <v>50</v>
      </c>
      <c r="FE23" s="16"/>
      <c r="FF23" s="94">
        <v>0</v>
      </c>
      <c r="FG23" s="93">
        <f t="shared" si="39"/>
        <v>0</v>
      </c>
      <c r="FH23" s="93">
        <v>0</v>
      </c>
      <c r="FI23" s="93">
        <v>0</v>
      </c>
      <c r="FJ23" s="93">
        <v>0</v>
      </c>
      <c r="FK23" s="93">
        <v>0</v>
      </c>
      <c r="FL23" s="22"/>
    </row>
    <row r="24" spans="2:168" s="15" customFormat="1" ht="18" customHeight="1">
      <c r="B24" s="3"/>
      <c r="C24" s="57" t="s">
        <v>51</v>
      </c>
      <c r="D24" s="16"/>
      <c r="E24" s="89">
        <v>1</v>
      </c>
      <c r="F24" s="31">
        <f t="shared" si="21"/>
        <v>34</v>
      </c>
      <c r="G24" s="31">
        <v>18</v>
      </c>
      <c r="H24" s="31">
        <v>16</v>
      </c>
      <c r="I24" s="31">
        <v>14</v>
      </c>
      <c r="J24" s="31">
        <v>11</v>
      </c>
      <c r="K24" s="31">
        <v>9</v>
      </c>
      <c r="L24" s="31">
        <v>15</v>
      </c>
      <c r="M24" s="31">
        <v>3</v>
      </c>
      <c r="N24" s="31">
        <v>2</v>
      </c>
      <c r="O24" s="31">
        <v>1</v>
      </c>
      <c r="P24" s="31">
        <v>140</v>
      </c>
      <c r="R24" s="3"/>
      <c r="S24" s="57" t="s">
        <v>51</v>
      </c>
      <c r="T24" s="16"/>
      <c r="U24" s="89">
        <v>0</v>
      </c>
      <c r="V24" s="31">
        <f t="shared" si="11"/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K24" s="3"/>
      <c r="AL24" s="57" t="s">
        <v>51</v>
      </c>
      <c r="AM24" s="20"/>
      <c r="AN24" s="30">
        <v>2</v>
      </c>
      <c r="AO24" s="30">
        <f t="shared" si="3"/>
        <v>22</v>
      </c>
      <c r="AP24" s="30">
        <v>10</v>
      </c>
      <c r="AQ24" s="30">
        <v>3</v>
      </c>
      <c r="AR24" s="30">
        <v>9</v>
      </c>
      <c r="AS24" s="30">
        <f t="shared" si="15"/>
        <v>277</v>
      </c>
      <c r="AT24" s="30">
        <v>145</v>
      </c>
      <c r="AU24" s="30">
        <v>132</v>
      </c>
      <c r="AV24" s="30">
        <v>36</v>
      </c>
      <c r="AW24" s="30">
        <v>46</v>
      </c>
      <c r="AX24" s="30">
        <v>55</v>
      </c>
      <c r="AY24" s="30">
        <v>41</v>
      </c>
      <c r="AZ24" s="30">
        <v>48</v>
      </c>
      <c r="BA24" s="30">
        <v>51</v>
      </c>
      <c r="BB24" s="30">
        <v>0</v>
      </c>
      <c r="BC24" s="30">
        <v>0</v>
      </c>
      <c r="BD24" s="82">
        <f t="shared" si="4"/>
        <v>35</v>
      </c>
      <c r="BE24" s="82">
        <v>17</v>
      </c>
      <c r="BF24" s="82">
        <v>18</v>
      </c>
      <c r="BG24" s="82">
        <v>9</v>
      </c>
      <c r="BI24" s="3"/>
      <c r="BJ24" s="57" t="s">
        <v>51</v>
      </c>
      <c r="BK24" s="16"/>
      <c r="BL24" s="90">
        <v>1</v>
      </c>
      <c r="BM24" s="91">
        <f t="shared" si="22"/>
        <v>11</v>
      </c>
      <c r="BN24" s="91">
        <v>6</v>
      </c>
      <c r="BO24" s="91">
        <v>0</v>
      </c>
      <c r="BP24" s="91">
        <v>5</v>
      </c>
      <c r="BQ24" s="91">
        <f t="shared" si="23"/>
        <v>170</v>
      </c>
      <c r="BR24" s="91">
        <v>82</v>
      </c>
      <c r="BS24" s="91">
        <v>88</v>
      </c>
      <c r="BT24" s="91">
        <v>52</v>
      </c>
      <c r="BU24" s="91">
        <v>61</v>
      </c>
      <c r="BV24" s="91">
        <v>57</v>
      </c>
      <c r="BW24" s="91">
        <v>0</v>
      </c>
      <c r="BX24" s="91">
        <v>0</v>
      </c>
      <c r="BY24" s="91">
        <f t="shared" si="24"/>
        <v>22</v>
      </c>
      <c r="BZ24" s="91">
        <v>13</v>
      </c>
      <c r="CA24" s="91">
        <v>9</v>
      </c>
      <c r="CB24" s="91">
        <v>7</v>
      </c>
      <c r="CC24" s="18"/>
      <c r="CD24" s="3"/>
      <c r="CE24" s="57" t="s">
        <v>51</v>
      </c>
      <c r="CF24" s="16"/>
      <c r="CG24" s="92">
        <f t="shared" si="25"/>
        <v>1</v>
      </c>
      <c r="CH24" s="30">
        <v>1</v>
      </c>
      <c r="CI24" s="30">
        <v>0</v>
      </c>
      <c r="CJ24" s="30">
        <v>0</v>
      </c>
      <c r="CK24" s="30">
        <f t="shared" si="26"/>
        <v>132</v>
      </c>
      <c r="CL24" s="30">
        <v>66</v>
      </c>
      <c r="CM24" s="30">
        <v>66</v>
      </c>
      <c r="CN24" s="30">
        <f t="shared" si="27"/>
        <v>132</v>
      </c>
      <c r="CO24" s="30">
        <v>40</v>
      </c>
      <c r="CP24" s="30">
        <v>49</v>
      </c>
      <c r="CQ24" s="30">
        <v>43</v>
      </c>
      <c r="CR24" s="30">
        <f t="shared" si="40"/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f t="shared" si="28"/>
        <v>20</v>
      </c>
      <c r="CY24" s="30">
        <v>20</v>
      </c>
      <c r="CZ24" s="30">
        <v>0</v>
      </c>
      <c r="DA24" s="30">
        <f t="shared" si="29"/>
        <v>3</v>
      </c>
      <c r="DB24" s="30">
        <v>3</v>
      </c>
      <c r="DC24" s="30">
        <v>0</v>
      </c>
      <c r="DD24" s="18"/>
      <c r="DE24" s="3"/>
      <c r="DF24" s="57" t="s">
        <v>51</v>
      </c>
      <c r="DG24" s="16"/>
      <c r="DH24" s="90">
        <v>0</v>
      </c>
      <c r="DI24" s="31">
        <f t="shared" si="30"/>
        <v>0</v>
      </c>
      <c r="DJ24" s="31">
        <v>0</v>
      </c>
      <c r="DK24" s="31">
        <f t="shared" si="31"/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f t="shared" si="32"/>
        <v>0</v>
      </c>
      <c r="DS24" s="31">
        <v>0</v>
      </c>
      <c r="DT24" s="31">
        <v>0</v>
      </c>
      <c r="DU24" s="31">
        <v>0</v>
      </c>
      <c r="DV24" s="31">
        <f t="shared" si="33"/>
        <v>0</v>
      </c>
      <c r="DW24" s="31">
        <f t="shared" si="34"/>
        <v>0</v>
      </c>
      <c r="DX24" s="31">
        <v>0</v>
      </c>
      <c r="DY24" s="31">
        <v>0</v>
      </c>
      <c r="DZ24" s="31">
        <v>0</v>
      </c>
      <c r="EA24" s="31">
        <v>0</v>
      </c>
      <c r="EB24" s="31">
        <v>0</v>
      </c>
      <c r="EC24" s="31">
        <v>0</v>
      </c>
      <c r="ED24" s="18"/>
      <c r="EE24" s="3"/>
      <c r="EF24" s="57" t="s">
        <v>51</v>
      </c>
      <c r="EG24" s="20"/>
      <c r="EH24" s="92">
        <v>0</v>
      </c>
      <c r="EI24" s="30">
        <f t="shared" si="35"/>
        <v>0</v>
      </c>
      <c r="EJ24" s="30">
        <v>0</v>
      </c>
      <c r="EK24" s="30">
        <v>0</v>
      </c>
      <c r="EL24" s="30">
        <v>0</v>
      </c>
      <c r="EM24" s="30">
        <f t="shared" si="36"/>
        <v>0</v>
      </c>
      <c r="EN24" s="30">
        <v>0</v>
      </c>
      <c r="EO24" s="30">
        <v>0</v>
      </c>
      <c r="EP24" s="30">
        <v>0</v>
      </c>
      <c r="EQ24" s="30">
        <v>0</v>
      </c>
      <c r="ER24" s="30">
        <v>0</v>
      </c>
      <c r="ES24" s="30">
        <f t="shared" si="37"/>
        <v>0</v>
      </c>
      <c r="ET24" s="30">
        <v>0</v>
      </c>
      <c r="EU24" s="30">
        <v>0</v>
      </c>
      <c r="EV24" s="30">
        <v>0</v>
      </c>
      <c r="EW24" s="30">
        <f t="shared" si="38"/>
        <v>0</v>
      </c>
      <c r="EX24" s="30">
        <v>0</v>
      </c>
      <c r="EY24" s="30">
        <v>0</v>
      </c>
      <c r="EZ24" s="30">
        <v>0</v>
      </c>
      <c r="FA24" s="30">
        <v>0</v>
      </c>
      <c r="FB24" s="18"/>
      <c r="FC24" s="3"/>
      <c r="FD24" s="57" t="s">
        <v>51</v>
      </c>
      <c r="FE24" s="16"/>
      <c r="FF24" s="94">
        <v>0</v>
      </c>
      <c r="FG24" s="93">
        <f t="shared" si="39"/>
        <v>0</v>
      </c>
      <c r="FH24" s="93">
        <v>0</v>
      </c>
      <c r="FI24" s="93">
        <v>0</v>
      </c>
      <c r="FJ24" s="93">
        <v>0</v>
      </c>
      <c r="FK24" s="93">
        <v>0</v>
      </c>
      <c r="FL24" s="22"/>
    </row>
    <row r="25" spans="2:168" s="15" customFormat="1" ht="18" customHeight="1">
      <c r="B25" s="3"/>
      <c r="C25" s="57" t="s">
        <v>52</v>
      </c>
      <c r="D25" s="16"/>
      <c r="E25" s="89">
        <v>2</v>
      </c>
      <c r="F25" s="31">
        <f t="shared" si="21"/>
        <v>187</v>
      </c>
      <c r="G25" s="31">
        <v>99</v>
      </c>
      <c r="H25" s="31">
        <v>88</v>
      </c>
      <c r="I25" s="31">
        <v>57</v>
      </c>
      <c r="J25" s="31">
        <v>65</v>
      </c>
      <c r="K25" s="31">
        <v>65</v>
      </c>
      <c r="L25" s="31">
        <v>77</v>
      </c>
      <c r="M25" s="31">
        <v>14</v>
      </c>
      <c r="N25" s="31">
        <v>2</v>
      </c>
      <c r="O25" s="31">
        <v>3</v>
      </c>
      <c r="P25" s="31">
        <v>340</v>
      </c>
      <c r="R25" s="3"/>
      <c r="S25" s="57" t="s">
        <v>52</v>
      </c>
      <c r="T25" s="16"/>
      <c r="U25" s="89">
        <v>0</v>
      </c>
      <c r="V25" s="31">
        <f t="shared" si="11"/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K25" s="3"/>
      <c r="AL25" s="57" t="s">
        <v>52</v>
      </c>
      <c r="AM25" s="20"/>
      <c r="AN25" s="30">
        <v>9</v>
      </c>
      <c r="AO25" s="30">
        <f t="shared" si="3"/>
        <v>99</v>
      </c>
      <c r="AP25" s="30">
        <v>49</v>
      </c>
      <c r="AQ25" s="30">
        <v>10</v>
      </c>
      <c r="AR25" s="30">
        <v>40</v>
      </c>
      <c r="AS25" s="30">
        <f t="shared" si="15"/>
        <v>1423</v>
      </c>
      <c r="AT25" s="30">
        <v>719</v>
      </c>
      <c r="AU25" s="30">
        <v>704</v>
      </c>
      <c r="AV25" s="30">
        <v>259</v>
      </c>
      <c r="AW25" s="30">
        <v>245</v>
      </c>
      <c r="AX25" s="30">
        <v>221</v>
      </c>
      <c r="AY25" s="30">
        <v>227</v>
      </c>
      <c r="AZ25" s="30">
        <v>241</v>
      </c>
      <c r="BA25" s="30">
        <v>230</v>
      </c>
      <c r="BB25" s="30">
        <v>0</v>
      </c>
      <c r="BC25" s="30">
        <v>0</v>
      </c>
      <c r="BD25" s="82">
        <f t="shared" si="4"/>
        <v>156</v>
      </c>
      <c r="BE25" s="82">
        <v>83</v>
      </c>
      <c r="BF25" s="82">
        <v>73</v>
      </c>
      <c r="BG25" s="82">
        <v>31</v>
      </c>
      <c r="BI25" s="3"/>
      <c r="BJ25" s="57" t="s">
        <v>52</v>
      </c>
      <c r="BK25" s="16"/>
      <c r="BL25" s="90">
        <v>5</v>
      </c>
      <c r="BM25" s="91">
        <f t="shared" si="22"/>
        <v>48</v>
      </c>
      <c r="BN25" s="91">
        <v>28</v>
      </c>
      <c r="BO25" s="91">
        <v>0</v>
      </c>
      <c r="BP25" s="91">
        <v>20</v>
      </c>
      <c r="BQ25" s="91">
        <f t="shared" si="23"/>
        <v>755</v>
      </c>
      <c r="BR25" s="91">
        <v>384</v>
      </c>
      <c r="BS25" s="91">
        <v>371</v>
      </c>
      <c r="BT25" s="91">
        <v>257</v>
      </c>
      <c r="BU25" s="91">
        <v>234</v>
      </c>
      <c r="BV25" s="91">
        <v>264</v>
      </c>
      <c r="BW25" s="91">
        <v>0</v>
      </c>
      <c r="BX25" s="91">
        <v>0</v>
      </c>
      <c r="BY25" s="91">
        <f t="shared" si="24"/>
        <v>106</v>
      </c>
      <c r="BZ25" s="91">
        <v>70</v>
      </c>
      <c r="CA25" s="91">
        <v>36</v>
      </c>
      <c r="CB25" s="91">
        <v>12</v>
      </c>
      <c r="CC25" s="18"/>
      <c r="CD25" s="3"/>
      <c r="CE25" s="57" t="s">
        <v>52</v>
      </c>
      <c r="CF25" s="16"/>
      <c r="CG25" s="92">
        <f t="shared" si="25"/>
        <v>2</v>
      </c>
      <c r="CH25" s="30">
        <v>2</v>
      </c>
      <c r="CI25" s="30">
        <v>0</v>
      </c>
      <c r="CJ25" s="30">
        <v>0</v>
      </c>
      <c r="CK25" s="30">
        <f t="shared" si="26"/>
        <v>380</v>
      </c>
      <c r="CL25" s="30">
        <v>222</v>
      </c>
      <c r="CM25" s="30">
        <v>158</v>
      </c>
      <c r="CN25" s="30">
        <f t="shared" si="27"/>
        <v>380</v>
      </c>
      <c r="CO25" s="30">
        <v>132</v>
      </c>
      <c r="CP25" s="30">
        <v>109</v>
      </c>
      <c r="CQ25" s="30">
        <v>139</v>
      </c>
      <c r="CR25" s="30">
        <f t="shared" si="40"/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f t="shared" si="28"/>
        <v>37</v>
      </c>
      <c r="CY25" s="30">
        <v>37</v>
      </c>
      <c r="CZ25" s="30">
        <v>0</v>
      </c>
      <c r="DA25" s="30">
        <f t="shared" si="29"/>
        <v>7</v>
      </c>
      <c r="DB25" s="30">
        <v>7</v>
      </c>
      <c r="DC25" s="30">
        <v>0</v>
      </c>
      <c r="DD25" s="18"/>
      <c r="DE25" s="3"/>
      <c r="DF25" s="57" t="s">
        <v>52</v>
      </c>
      <c r="DG25" s="16"/>
      <c r="DH25" s="90">
        <v>1</v>
      </c>
      <c r="DI25" s="31">
        <f t="shared" si="30"/>
        <v>37</v>
      </c>
      <c r="DJ25" s="31">
        <v>0</v>
      </c>
      <c r="DK25" s="31">
        <f t="shared" si="31"/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f t="shared" si="32"/>
        <v>0</v>
      </c>
      <c r="DS25" s="31">
        <v>0</v>
      </c>
      <c r="DT25" s="31">
        <v>0</v>
      </c>
      <c r="DU25" s="31">
        <v>0</v>
      </c>
      <c r="DV25" s="31">
        <f t="shared" si="33"/>
        <v>37</v>
      </c>
      <c r="DW25" s="31">
        <f t="shared" si="34"/>
        <v>37</v>
      </c>
      <c r="DX25" s="31">
        <v>11</v>
      </c>
      <c r="DY25" s="31">
        <v>12</v>
      </c>
      <c r="DZ25" s="31">
        <v>14</v>
      </c>
      <c r="EA25" s="31">
        <v>0</v>
      </c>
      <c r="EB25" s="31">
        <v>20</v>
      </c>
      <c r="EC25" s="31">
        <v>4</v>
      </c>
      <c r="ED25" s="18"/>
      <c r="EE25" s="3"/>
      <c r="EF25" s="57" t="s">
        <v>52</v>
      </c>
      <c r="EG25" s="20"/>
      <c r="EH25" s="92">
        <v>0</v>
      </c>
      <c r="EI25" s="30">
        <f t="shared" si="35"/>
        <v>0</v>
      </c>
      <c r="EJ25" s="30">
        <v>0</v>
      </c>
      <c r="EK25" s="30">
        <v>0</v>
      </c>
      <c r="EL25" s="30">
        <v>0</v>
      </c>
      <c r="EM25" s="30">
        <f t="shared" si="36"/>
        <v>0</v>
      </c>
      <c r="EN25" s="30">
        <v>0</v>
      </c>
      <c r="EO25" s="30">
        <v>0</v>
      </c>
      <c r="EP25" s="30">
        <v>0</v>
      </c>
      <c r="EQ25" s="30">
        <v>0</v>
      </c>
      <c r="ER25" s="30">
        <v>0</v>
      </c>
      <c r="ES25" s="30">
        <f t="shared" si="37"/>
        <v>0</v>
      </c>
      <c r="ET25" s="30">
        <v>0</v>
      </c>
      <c r="EU25" s="30">
        <v>0</v>
      </c>
      <c r="EV25" s="30">
        <v>0</v>
      </c>
      <c r="EW25" s="30">
        <f t="shared" si="38"/>
        <v>0</v>
      </c>
      <c r="EX25" s="30">
        <v>0</v>
      </c>
      <c r="EY25" s="30">
        <v>0</v>
      </c>
      <c r="EZ25" s="30">
        <v>0</v>
      </c>
      <c r="FA25" s="30">
        <v>0</v>
      </c>
      <c r="FB25" s="18"/>
      <c r="FC25" s="3"/>
      <c r="FD25" s="57" t="s">
        <v>52</v>
      </c>
      <c r="FE25" s="16"/>
      <c r="FF25" s="94">
        <v>0</v>
      </c>
      <c r="FG25" s="93">
        <f t="shared" si="39"/>
        <v>0</v>
      </c>
      <c r="FH25" s="93">
        <v>0</v>
      </c>
      <c r="FI25" s="93">
        <v>0</v>
      </c>
      <c r="FJ25" s="93">
        <v>0</v>
      </c>
      <c r="FK25" s="93">
        <v>0</v>
      </c>
      <c r="FL25" s="22"/>
    </row>
    <row r="26" spans="2:168" s="15" customFormat="1" ht="18" customHeight="1">
      <c r="B26" s="3"/>
      <c r="C26" s="57" t="s">
        <v>53</v>
      </c>
      <c r="D26" s="16"/>
      <c r="E26" s="89">
        <v>1</v>
      </c>
      <c r="F26" s="31">
        <f t="shared" si="21"/>
        <v>16</v>
      </c>
      <c r="G26" s="31">
        <v>9</v>
      </c>
      <c r="H26" s="31">
        <v>7</v>
      </c>
      <c r="I26" s="31">
        <v>6</v>
      </c>
      <c r="J26" s="31">
        <v>6</v>
      </c>
      <c r="K26" s="31">
        <v>4</v>
      </c>
      <c r="L26" s="31">
        <v>10</v>
      </c>
      <c r="M26" s="31">
        <v>3</v>
      </c>
      <c r="N26" s="31">
        <v>0</v>
      </c>
      <c r="O26" s="31">
        <v>0</v>
      </c>
      <c r="P26" s="31">
        <v>70</v>
      </c>
      <c r="R26" s="3"/>
      <c r="S26" s="57" t="s">
        <v>53</v>
      </c>
      <c r="T26" s="16"/>
      <c r="U26" s="89">
        <v>0</v>
      </c>
      <c r="V26" s="31">
        <f t="shared" si="11"/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K26" s="3"/>
      <c r="AL26" s="57" t="s">
        <v>53</v>
      </c>
      <c r="AM26" s="20"/>
      <c r="AN26" s="30">
        <v>3</v>
      </c>
      <c r="AO26" s="30">
        <f t="shared" si="3"/>
        <v>24</v>
      </c>
      <c r="AP26" s="30">
        <v>12</v>
      </c>
      <c r="AQ26" s="30">
        <v>3</v>
      </c>
      <c r="AR26" s="30">
        <v>9</v>
      </c>
      <c r="AS26" s="30">
        <f t="shared" si="15"/>
        <v>237</v>
      </c>
      <c r="AT26" s="30">
        <v>123</v>
      </c>
      <c r="AU26" s="30">
        <v>114</v>
      </c>
      <c r="AV26" s="30">
        <v>43</v>
      </c>
      <c r="AW26" s="30">
        <v>35</v>
      </c>
      <c r="AX26" s="30">
        <v>42</v>
      </c>
      <c r="AY26" s="30">
        <v>31</v>
      </c>
      <c r="AZ26" s="30">
        <v>43</v>
      </c>
      <c r="BA26" s="30">
        <v>43</v>
      </c>
      <c r="BB26" s="30">
        <v>0</v>
      </c>
      <c r="BC26" s="30">
        <v>0</v>
      </c>
      <c r="BD26" s="82">
        <f t="shared" si="4"/>
        <v>43</v>
      </c>
      <c r="BE26" s="82">
        <v>21</v>
      </c>
      <c r="BF26" s="82">
        <v>22</v>
      </c>
      <c r="BG26" s="82">
        <v>11</v>
      </c>
      <c r="BI26" s="3"/>
      <c r="BJ26" s="57" t="s">
        <v>53</v>
      </c>
      <c r="BK26" s="16"/>
      <c r="BL26" s="90">
        <v>1</v>
      </c>
      <c r="BM26" s="91">
        <f t="shared" si="22"/>
        <v>11</v>
      </c>
      <c r="BN26" s="91">
        <v>6</v>
      </c>
      <c r="BO26" s="91">
        <v>0</v>
      </c>
      <c r="BP26" s="91">
        <v>5</v>
      </c>
      <c r="BQ26" s="91">
        <f t="shared" si="23"/>
        <v>147</v>
      </c>
      <c r="BR26" s="91">
        <v>74</v>
      </c>
      <c r="BS26" s="91">
        <v>73</v>
      </c>
      <c r="BT26" s="91">
        <v>42</v>
      </c>
      <c r="BU26" s="91">
        <v>51</v>
      </c>
      <c r="BV26" s="91">
        <v>54</v>
      </c>
      <c r="BW26" s="91">
        <v>0</v>
      </c>
      <c r="BX26" s="91">
        <v>0</v>
      </c>
      <c r="BY26" s="91">
        <f t="shared" si="24"/>
        <v>19</v>
      </c>
      <c r="BZ26" s="91">
        <v>13</v>
      </c>
      <c r="CA26" s="91">
        <v>6</v>
      </c>
      <c r="CB26" s="91">
        <v>4</v>
      </c>
      <c r="CC26" s="18"/>
      <c r="CD26" s="3"/>
      <c r="CE26" s="57" t="s">
        <v>53</v>
      </c>
      <c r="CF26" s="16"/>
      <c r="CG26" s="92">
        <f t="shared" si="25"/>
        <v>1</v>
      </c>
      <c r="CH26" s="30">
        <v>1</v>
      </c>
      <c r="CI26" s="30">
        <v>0</v>
      </c>
      <c r="CJ26" s="30">
        <v>0</v>
      </c>
      <c r="CK26" s="30">
        <f t="shared" si="26"/>
        <v>203</v>
      </c>
      <c r="CL26" s="30">
        <v>100</v>
      </c>
      <c r="CM26" s="30">
        <v>103</v>
      </c>
      <c r="CN26" s="30">
        <f t="shared" si="27"/>
        <v>203</v>
      </c>
      <c r="CO26" s="30">
        <v>65</v>
      </c>
      <c r="CP26" s="30">
        <v>75</v>
      </c>
      <c r="CQ26" s="30">
        <v>63</v>
      </c>
      <c r="CR26" s="30">
        <f t="shared" si="40"/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0">
        <f t="shared" si="28"/>
        <v>21</v>
      </c>
      <c r="CY26" s="30">
        <v>21</v>
      </c>
      <c r="CZ26" s="30">
        <v>0</v>
      </c>
      <c r="DA26" s="30">
        <f t="shared" si="29"/>
        <v>6</v>
      </c>
      <c r="DB26" s="30">
        <v>6</v>
      </c>
      <c r="DC26" s="30">
        <v>0</v>
      </c>
      <c r="DD26" s="18"/>
      <c r="DE26" s="3"/>
      <c r="DF26" s="57" t="s">
        <v>53</v>
      </c>
      <c r="DG26" s="16"/>
      <c r="DH26" s="90">
        <v>0</v>
      </c>
      <c r="DI26" s="31">
        <f t="shared" si="30"/>
        <v>0</v>
      </c>
      <c r="DJ26" s="31">
        <v>0</v>
      </c>
      <c r="DK26" s="31">
        <f t="shared" si="31"/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f t="shared" si="32"/>
        <v>0</v>
      </c>
      <c r="DS26" s="31">
        <v>0</v>
      </c>
      <c r="DT26" s="31">
        <v>0</v>
      </c>
      <c r="DU26" s="31">
        <v>0</v>
      </c>
      <c r="DV26" s="31">
        <f t="shared" si="33"/>
        <v>0</v>
      </c>
      <c r="DW26" s="31">
        <f t="shared" si="34"/>
        <v>0</v>
      </c>
      <c r="DX26" s="31">
        <v>0</v>
      </c>
      <c r="DY26" s="31">
        <v>0</v>
      </c>
      <c r="DZ26" s="31">
        <v>0</v>
      </c>
      <c r="EA26" s="31">
        <v>0</v>
      </c>
      <c r="EB26" s="31">
        <v>0</v>
      </c>
      <c r="EC26" s="31">
        <v>0</v>
      </c>
      <c r="ED26" s="18"/>
      <c r="EE26" s="3"/>
      <c r="EF26" s="57" t="s">
        <v>53</v>
      </c>
      <c r="EG26" s="20"/>
      <c r="EH26" s="92">
        <v>0</v>
      </c>
      <c r="EI26" s="30">
        <f t="shared" si="35"/>
        <v>0</v>
      </c>
      <c r="EJ26" s="30">
        <v>0</v>
      </c>
      <c r="EK26" s="30">
        <v>0</v>
      </c>
      <c r="EL26" s="30">
        <v>0</v>
      </c>
      <c r="EM26" s="30">
        <f t="shared" si="36"/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f t="shared" si="37"/>
        <v>0</v>
      </c>
      <c r="ET26" s="30">
        <v>0</v>
      </c>
      <c r="EU26" s="30">
        <v>0</v>
      </c>
      <c r="EV26" s="30">
        <v>0</v>
      </c>
      <c r="EW26" s="30">
        <f t="shared" si="38"/>
        <v>0</v>
      </c>
      <c r="EX26" s="30">
        <v>0</v>
      </c>
      <c r="EY26" s="30">
        <v>0</v>
      </c>
      <c r="EZ26" s="30">
        <v>0</v>
      </c>
      <c r="FA26" s="30">
        <v>0</v>
      </c>
      <c r="FB26" s="18"/>
      <c r="FC26" s="3"/>
      <c r="FD26" s="57" t="s">
        <v>53</v>
      </c>
      <c r="FE26" s="16"/>
      <c r="FF26" s="94">
        <v>0</v>
      </c>
      <c r="FG26" s="93">
        <f t="shared" si="39"/>
        <v>0</v>
      </c>
      <c r="FH26" s="93">
        <v>0</v>
      </c>
      <c r="FI26" s="93">
        <v>0</v>
      </c>
      <c r="FJ26" s="93">
        <v>0</v>
      </c>
      <c r="FK26" s="93">
        <v>0</v>
      </c>
      <c r="FL26" s="22"/>
    </row>
    <row r="27" spans="2:168" s="15" customFormat="1" ht="18" customHeight="1">
      <c r="B27" s="3"/>
      <c r="C27" s="57" t="s">
        <v>54</v>
      </c>
      <c r="D27" s="16"/>
      <c r="E27" s="89">
        <v>0</v>
      </c>
      <c r="F27" s="31">
        <f t="shared" si="21"/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R27" s="3"/>
      <c r="S27" s="57" t="s">
        <v>54</v>
      </c>
      <c r="T27" s="16"/>
      <c r="U27" s="89">
        <v>0</v>
      </c>
      <c r="V27" s="31">
        <f t="shared" si="11"/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K27" s="3"/>
      <c r="AL27" s="57" t="s">
        <v>54</v>
      </c>
      <c r="AM27" s="20"/>
      <c r="AN27" s="30">
        <v>2</v>
      </c>
      <c r="AO27" s="30">
        <f t="shared" si="3"/>
        <v>13</v>
      </c>
      <c r="AP27" s="30">
        <v>6</v>
      </c>
      <c r="AQ27" s="30">
        <v>2</v>
      </c>
      <c r="AR27" s="30">
        <v>5</v>
      </c>
      <c r="AS27" s="30">
        <f t="shared" si="15"/>
        <v>123</v>
      </c>
      <c r="AT27" s="30">
        <v>64</v>
      </c>
      <c r="AU27" s="30">
        <v>59</v>
      </c>
      <c r="AV27" s="30">
        <v>17</v>
      </c>
      <c r="AW27" s="30">
        <v>18</v>
      </c>
      <c r="AX27" s="30">
        <v>19</v>
      </c>
      <c r="AY27" s="30">
        <v>21</v>
      </c>
      <c r="AZ27" s="30">
        <v>26</v>
      </c>
      <c r="BA27" s="30">
        <v>22</v>
      </c>
      <c r="BB27" s="30">
        <v>2</v>
      </c>
      <c r="BC27" s="30">
        <v>0</v>
      </c>
      <c r="BD27" s="82">
        <f t="shared" si="4"/>
        <v>22</v>
      </c>
      <c r="BE27" s="82">
        <v>14</v>
      </c>
      <c r="BF27" s="82">
        <v>8</v>
      </c>
      <c r="BG27" s="82">
        <v>5</v>
      </c>
      <c r="BI27" s="3"/>
      <c r="BJ27" s="57" t="s">
        <v>54</v>
      </c>
      <c r="BK27" s="16"/>
      <c r="BL27" s="90">
        <v>1</v>
      </c>
      <c r="BM27" s="91">
        <f t="shared" si="22"/>
        <v>6</v>
      </c>
      <c r="BN27" s="91">
        <v>3</v>
      </c>
      <c r="BO27" s="91">
        <v>0</v>
      </c>
      <c r="BP27" s="91">
        <v>3</v>
      </c>
      <c r="BQ27" s="91">
        <f t="shared" si="23"/>
        <v>75</v>
      </c>
      <c r="BR27" s="91">
        <v>40</v>
      </c>
      <c r="BS27" s="91">
        <v>35</v>
      </c>
      <c r="BT27" s="91">
        <v>24</v>
      </c>
      <c r="BU27" s="91">
        <v>18</v>
      </c>
      <c r="BV27" s="91">
        <v>33</v>
      </c>
      <c r="BW27" s="91">
        <v>0</v>
      </c>
      <c r="BX27" s="91">
        <v>0</v>
      </c>
      <c r="BY27" s="91">
        <f t="shared" si="24"/>
        <v>17</v>
      </c>
      <c r="BZ27" s="91">
        <v>10</v>
      </c>
      <c r="CA27" s="91">
        <v>7</v>
      </c>
      <c r="CB27" s="91">
        <v>3</v>
      </c>
      <c r="CC27" s="18"/>
      <c r="CD27" s="3"/>
      <c r="CE27" s="57" t="s">
        <v>54</v>
      </c>
      <c r="CF27" s="16"/>
      <c r="CG27" s="92">
        <f t="shared" si="25"/>
        <v>0</v>
      </c>
      <c r="CH27" s="30">
        <v>0</v>
      </c>
      <c r="CI27" s="30">
        <v>0</v>
      </c>
      <c r="CJ27" s="30">
        <v>0</v>
      </c>
      <c r="CK27" s="30">
        <f t="shared" si="26"/>
        <v>0</v>
      </c>
      <c r="CL27" s="30">
        <v>0</v>
      </c>
      <c r="CM27" s="30">
        <v>0</v>
      </c>
      <c r="CN27" s="30">
        <f t="shared" si="27"/>
        <v>0</v>
      </c>
      <c r="CO27" s="30">
        <v>0</v>
      </c>
      <c r="CP27" s="30">
        <v>0</v>
      </c>
      <c r="CQ27" s="30">
        <v>0</v>
      </c>
      <c r="CR27" s="30">
        <f t="shared" si="40"/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f t="shared" si="28"/>
        <v>0</v>
      </c>
      <c r="CY27" s="30">
        <v>0</v>
      </c>
      <c r="CZ27" s="30">
        <v>0</v>
      </c>
      <c r="DA27" s="30">
        <f t="shared" si="29"/>
        <v>0</v>
      </c>
      <c r="DB27" s="30">
        <v>0</v>
      </c>
      <c r="DC27" s="30">
        <v>0</v>
      </c>
      <c r="DD27" s="18"/>
      <c r="DE27" s="3"/>
      <c r="DF27" s="57" t="s">
        <v>54</v>
      </c>
      <c r="DG27" s="16"/>
      <c r="DH27" s="90">
        <v>0</v>
      </c>
      <c r="DI27" s="31">
        <f t="shared" si="30"/>
        <v>0</v>
      </c>
      <c r="DJ27" s="31">
        <v>0</v>
      </c>
      <c r="DK27" s="31">
        <f t="shared" si="31"/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f t="shared" si="32"/>
        <v>0</v>
      </c>
      <c r="DS27" s="31">
        <v>0</v>
      </c>
      <c r="DT27" s="31">
        <v>0</v>
      </c>
      <c r="DU27" s="31">
        <v>0</v>
      </c>
      <c r="DV27" s="31">
        <f t="shared" si="33"/>
        <v>0</v>
      </c>
      <c r="DW27" s="31">
        <f t="shared" si="34"/>
        <v>0</v>
      </c>
      <c r="DX27" s="31">
        <v>0</v>
      </c>
      <c r="DY27" s="31">
        <v>0</v>
      </c>
      <c r="DZ27" s="31">
        <v>0</v>
      </c>
      <c r="EA27" s="31">
        <v>0</v>
      </c>
      <c r="EB27" s="31">
        <v>0</v>
      </c>
      <c r="EC27" s="31">
        <v>0</v>
      </c>
      <c r="ED27" s="18"/>
      <c r="EE27" s="3"/>
      <c r="EF27" s="57" t="s">
        <v>54</v>
      </c>
      <c r="EG27" s="20"/>
      <c r="EH27" s="92">
        <v>0</v>
      </c>
      <c r="EI27" s="30">
        <f t="shared" si="35"/>
        <v>0</v>
      </c>
      <c r="EJ27" s="30">
        <v>0</v>
      </c>
      <c r="EK27" s="30">
        <v>0</v>
      </c>
      <c r="EL27" s="30">
        <v>0</v>
      </c>
      <c r="EM27" s="30">
        <f t="shared" si="36"/>
        <v>0</v>
      </c>
      <c r="EN27" s="30">
        <v>0</v>
      </c>
      <c r="EO27" s="30">
        <v>0</v>
      </c>
      <c r="EP27" s="30">
        <v>0</v>
      </c>
      <c r="EQ27" s="30">
        <v>0</v>
      </c>
      <c r="ER27" s="30">
        <v>0</v>
      </c>
      <c r="ES27" s="30">
        <f t="shared" si="37"/>
        <v>0</v>
      </c>
      <c r="ET27" s="30">
        <v>0</v>
      </c>
      <c r="EU27" s="30">
        <v>0</v>
      </c>
      <c r="EV27" s="30">
        <v>0</v>
      </c>
      <c r="EW27" s="30">
        <f t="shared" si="38"/>
        <v>0</v>
      </c>
      <c r="EX27" s="30">
        <v>0</v>
      </c>
      <c r="EY27" s="30">
        <v>0</v>
      </c>
      <c r="EZ27" s="30">
        <v>0</v>
      </c>
      <c r="FA27" s="30">
        <v>0</v>
      </c>
      <c r="FB27" s="18"/>
      <c r="FC27" s="3"/>
      <c r="FD27" s="57" t="s">
        <v>54</v>
      </c>
      <c r="FE27" s="16"/>
      <c r="FF27" s="94">
        <v>0</v>
      </c>
      <c r="FG27" s="93">
        <f t="shared" si="39"/>
        <v>0</v>
      </c>
      <c r="FH27" s="93">
        <v>0</v>
      </c>
      <c r="FI27" s="93">
        <v>0</v>
      </c>
      <c r="FJ27" s="93">
        <v>0</v>
      </c>
      <c r="FK27" s="93">
        <v>0</v>
      </c>
      <c r="FL27" s="22"/>
    </row>
    <row r="28" spans="2:168" s="15" customFormat="1" ht="18" customHeight="1">
      <c r="B28" s="3"/>
      <c r="C28" s="57" t="s">
        <v>55</v>
      </c>
      <c r="D28" s="16"/>
      <c r="E28" s="89">
        <v>0</v>
      </c>
      <c r="F28" s="31">
        <f t="shared" si="21"/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R28" s="3"/>
      <c r="S28" s="57" t="s">
        <v>55</v>
      </c>
      <c r="T28" s="16"/>
      <c r="U28" s="89">
        <v>1</v>
      </c>
      <c r="V28" s="31">
        <f t="shared" si="11"/>
        <v>134</v>
      </c>
      <c r="W28" s="31">
        <v>70</v>
      </c>
      <c r="X28" s="31">
        <v>64</v>
      </c>
      <c r="Y28" s="31">
        <v>1</v>
      </c>
      <c r="Z28" s="31">
        <v>22</v>
      </c>
      <c r="AA28" s="31">
        <v>16</v>
      </c>
      <c r="AB28" s="31">
        <v>32</v>
      </c>
      <c r="AC28" s="31">
        <v>28</v>
      </c>
      <c r="AD28" s="31">
        <v>35</v>
      </c>
      <c r="AE28" s="31">
        <v>33</v>
      </c>
      <c r="AF28" s="31">
        <v>27</v>
      </c>
      <c r="AG28" s="31">
        <v>9</v>
      </c>
      <c r="AH28" s="31">
        <v>16</v>
      </c>
      <c r="AI28" s="31">
        <v>165</v>
      </c>
      <c r="AK28" s="3"/>
      <c r="AL28" s="57" t="s">
        <v>55</v>
      </c>
      <c r="AM28" s="20"/>
      <c r="AN28" s="30">
        <v>3</v>
      </c>
      <c r="AO28" s="30">
        <f t="shared" si="3"/>
        <v>25</v>
      </c>
      <c r="AP28" s="30">
        <v>11</v>
      </c>
      <c r="AQ28" s="30">
        <v>4</v>
      </c>
      <c r="AR28" s="30">
        <v>10</v>
      </c>
      <c r="AS28" s="30">
        <f t="shared" si="15"/>
        <v>262</v>
      </c>
      <c r="AT28" s="30">
        <v>140</v>
      </c>
      <c r="AU28" s="30">
        <v>122</v>
      </c>
      <c r="AV28" s="30">
        <v>40</v>
      </c>
      <c r="AW28" s="30">
        <v>48</v>
      </c>
      <c r="AX28" s="30">
        <v>34</v>
      </c>
      <c r="AY28" s="30">
        <v>50</v>
      </c>
      <c r="AZ28" s="30">
        <v>54</v>
      </c>
      <c r="BA28" s="30">
        <v>36</v>
      </c>
      <c r="BB28" s="30">
        <v>0</v>
      </c>
      <c r="BC28" s="30">
        <v>0</v>
      </c>
      <c r="BD28" s="82">
        <f t="shared" si="4"/>
        <v>41</v>
      </c>
      <c r="BE28" s="82">
        <v>20</v>
      </c>
      <c r="BF28" s="82">
        <v>21</v>
      </c>
      <c r="BG28" s="82">
        <v>6</v>
      </c>
      <c r="BI28" s="3"/>
      <c r="BJ28" s="57" t="s">
        <v>55</v>
      </c>
      <c r="BK28" s="16"/>
      <c r="BL28" s="90">
        <v>2</v>
      </c>
      <c r="BM28" s="91">
        <f t="shared" si="22"/>
        <v>15</v>
      </c>
      <c r="BN28" s="91">
        <v>8</v>
      </c>
      <c r="BO28" s="91">
        <v>0</v>
      </c>
      <c r="BP28" s="91">
        <v>7</v>
      </c>
      <c r="BQ28" s="91">
        <f t="shared" si="23"/>
        <v>159</v>
      </c>
      <c r="BR28" s="91">
        <v>78</v>
      </c>
      <c r="BS28" s="91">
        <v>81</v>
      </c>
      <c r="BT28" s="91">
        <v>59</v>
      </c>
      <c r="BU28" s="91">
        <v>47</v>
      </c>
      <c r="BV28" s="91">
        <v>53</v>
      </c>
      <c r="BW28" s="91">
        <v>0</v>
      </c>
      <c r="BX28" s="91">
        <v>0</v>
      </c>
      <c r="BY28" s="91">
        <f t="shared" si="24"/>
        <v>33</v>
      </c>
      <c r="BZ28" s="91">
        <v>20</v>
      </c>
      <c r="CA28" s="91">
        <v>13</v>
      </c>
      <c r="CB28" s="91">
        <v>4</v>
      </c>
      <c r="CC28" s="18"/>
      <c r="CD28" s="3"/>
      <c r="CE28" s="57" t="s">
        <v>55</v>
      </c>
      <c r="CF28" s="16"/>
      <c r="CG28" s="92">
        <f t="shared" si="25"/>
        <v>1</v>
      </c>
      <c r="CH28" s="30">
        <v>1</v>
      </c>
      <c r="CI28" s="30">
        <v>0</v>
      </c>
      <c r="CJ28" s="30">
        <v>0</v>
      </c>
      <c r="CK28" s="30">
        <f t="shared" si="26"/>
        <v>102</v>
      </c>
      <c r="CL28" s="30">
        <v>56</v>
      </c>
      <c r="CM28" s="30">
        <v>46</v>
      </c>
      <c r="CN28" s="30">
        <f t="shared" si="27"/>
        <v>102</v>
      </c>
      <c r="CO28" s="30">
        <v>32</v>
      </c>
      <c r="CP28" s="30">
        <v>38</v>
      </c>
      <c r="CQ28" s="30">
        <v>32</v>
      </c>
      <c r="CR28" s="30">
        <f t="shared" si="40"/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f t="shared" si="28"/>
        <v>14</v>
      </c>
      <c r="CY28" s="30">
        <v>14</v>
      </c>
      <c r="CZ28" s="30">
        <v>0</v>
      </c>
      <c r="DA28" s="30">
        <f t="shared" si="29"/>
        <v>2</v>
      </c>
      <c r="DB28" s="30">
        <v>2</v>
      </c>
      <c r="DC28" s="30">
        <v>0</v>
      </c>
      <c r="DD28" s="18"/>
      <c r="DE28" s="3"/>
      <c r="DF28" s="57" t="s">
        <v>55</v>
      </c>
      <c r="DG28" s="16"/>
      <c r="DH28" s="90">
        <v>0</v>
      </c>
      <c r="DI28" s="31">
        <f t="shared" si="30"/>
        <v>0</v>
      </c>
      <c r="DJ28" s="31">
        <v>0</v>
      </c>
      <c r="DK28" s="31">
        <f t="shared" si="31"/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f t="shared" si="32"/>
        <v>0</v>
      </c>
      <c r="DS28" s="31">
        <v>0</v>
      </c>
      <c r="DT28" s="31">
        <v>0</v>
      </c>
      <c r="DU28" s="31">
        <v>0</v>
      </c>
      <c r="DV28" s="31">
        <f t="shared" si="33"/>
        <v>0</v>
      </c>
      <c r="DW28" s="31">
        <f t="shared" si="34"/>
        <v>0</v>
      </c>
      <c r="DX28" s="31">
        <v>0</v>
      </c>
      <c r="DY28" s="31">
        <v>0</v>
      </c>
      <c r="DZ28" s="31">
        <v>0</v>
      </c>
      <c r="EA28" s="31">
        <v>0</v>
      </c>
      <c r="EB28" s="31">
        <v>0</v>
      </c>
      <c r="EC28" s="31">
        <v>0</v>
      </c>
      <c r="ED28" s="18"/>
      <c r="EE28" s="3"/>
      <c r="EF28" s="57" t="s">
        <v>55</v>
      </c>
      <c r="EG28" s="20"/>
      <c r="EH28" s="92">
        <v>1</v>
      </c>
      <c r="EI28" s="30">
        <f t="shared" si="35"/>
        <v>2</v>
      </c>
      <c r="EJ28" s="30">
        <v>0</v>
      </c>
      <c r="EK28" s="30">
        <v>2</v>
      </c>
      <c r="EL28" s="30">
        <v>0</v>
      </c>
      <c r="EM28" s="30">
        <f t="shared" si="36"/>
        <v>112</v>
      </c>
      <c r="EN28" s="30">
        <v>86</v>
      </c>
      <c r="EO28" s="30">
        <v>26</v>
      </c>
      <c r="EP28" s="30">
        <v>0</v>
      </c>
      <c r="EQ28" s="30">
        <v>112</v>
      </c>
      <c r="ER28" s="30">
        <v>0</v>
      </c>
      <c r="ES28" s="30">
        <f t="shared" si="37"/>
        <v>59</v>
      </c>
      <c r="ET28" s="30">
        <v>0</v>
      </c>
      <c r="EU28" s="30">
        <v>59</v>
      </c>
      <c r="EV28" s="30">
        <v>0</v>
      </c>
      <c r="EW28" s="30">
        <f t="shared" si="38"/>
        <v>30</v>
      </c>
      <c r="EX28" s="30">
        <v>0</v>
      </c>
      <c r="EY28" s="30">
        <v>30</v>
      </c>
      <c r="EZ28" s="30">
        <v>0</v>
      </c>
      <c r="FA28" s="30">
        <v>40</v>
      </c>
      <c r="FB28" s="18"/>
      <c r="FC28" s="3"/>
      <c r="FD28" s="57" t="s">
        <v>55</v>
      </c>
      <c r="FE28" s="16"/>
      <c r="FF28" s="94">
        <v>0</v>
      </c>
      <c r="FG28" s="93">
        <f t="shared" si="39"/>
        <v>0</v>
      </c>
      <c r="FH28" s="93">
        <v>0</v>
      </c>
      <c r="FI28" s="93">
        <v>0</v>
      </c>
      <c r="FJ28" s="93">
        <v>0</v>
      </c>
      <c r="FK28" s="93">
        <v>0</v>
      </c>
      <c r="FL28" s="22"/>
    </row>
    <row r="29" spans="2:168" s="15" customFormat="1" ht="18" customHeight="1">
      <c r="B29" s="3"/>
      <c r="C29" s="57" t="s">
        <v>56</v>
      </c>
      <c r="D29" s="16"/>
      <c r="E29" s="89">
        <v>0</v>
      </c>
      <c r="F29" s="31">
        <f t="shared" si="21"/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R29" s="3"/>
      <c r="S29" s="57" t="s">
        <v>56</v>
      </c>
      <c r="T29" s="16"/>
      <c r="U29" s="89">
        <v>0</v>
      </c>
      <c r="V29" s="31">
        <f t="shared" si="11"/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K29" s="3"/>
      <c r="AL29" s="57" t="s">
        <v>56</v>
      </c>
      <c r="AM29" s="20"/>
      <c r="AN29" s="30">
        <v>4</v>
      </c>
      <c r="AO29" s="30">
        <f t="shared" si="3"/>
        <v>26</v>
      </c>
      <c r="AP29" s="30">
        <v>11</v>
      </c>
      <c r="AQ29" s="30">
        <v>9</v>
      </c>
      <c r="AR29" s="30">
        <v>6</v>
      </c>
      <c r="AS29" s="30">
        <f t="shared" si="15"/>
        <v>312</v>
      </c>
      <c r="AT29" s="30">
        <v>166</v>
      </c>
      <c r="AU29" s="30">
        <v>146</v>
      </c>
      <c r="AV29" s="30">
        <v>47</v>
      </c>
      <c r="AW29" s="30">
        <v>44</v>
      </c>
      <c r="AX29" s="30">
        <v>52</v>
      </c>
      <c r="AY29" s="30">
        <v>49</v>
      </c>
      <c r="AZ29" s="30">
        <v>60</v>
      </c>
      <c r="BA29" s="30">
        <v>60</v>
      </c>
      <c r="BB29" s="30">
        <v>0</v>
      </c>
      <c r="BC29" s="30">
        <v>0</v>
      </c>
      <c r="BD29" s="82">
        <f t="shared" si="4"/>
        <v>40</v>
      </c>
      <c r="BE29" s="82">
        <v>19</v>
      </c>
      <c r="BF29" s="82">
        <v>21</v>
      </c>
      <c r="BG29" s="82">
        <v>10</v>
      </c>
      <c r="BI29" s="3"/>
      <c r="BJ29" s="57" t="s">
        <v>56</v>
      </c>
      <c r="BK29" s="16"/>
      <c r="BL29" s="90">
        <v>1</v>
      </c>
      <c r="BM29" s="91">
        <f t="shared" si="22"/>
        <v>9</v>
      </c>
      <c r="BN29" s="91">
        <v>6</v>
      </c>
      <c r="BO29" s="91">
        <v>0</v>
      </c>
      <c r="BP29" s="91">
        <v>3</v>
      </c>
      <c r="BQ29" s="91">
        <f t="shared" si="23"/>
        <v>173</v>
      </c>
      <c r="BR29" s="91">
        <v>85</v>
      </c>
      <c r="BS29" s="91">
        <v>88</v>
      </c>
      <c r="BT29" s="91">
        <v>60</v>
      </c>
      <c r="BU29" s="91">
        <v>61</v>
      </c>
      <c r="BV29" s="91">
        <v>52</v>
      </c>
      <c r="BW29" s="91">
        <v>0</v>
      </c>
      <c r="BX29" s="91">
        <v>0</v>
      </c>
      <c r="BY29" s="91">
        <f t="shared" si="24"/>
        <v>19</v>
      </c>
      <c r="BZ29" s="91">
        <v>12</v>
      </c>
      <c r="CA29" s="91">
        <v>7</v>
      </c>
      <c r="CB29" s="91">
        <v>2</v>
      </c>
      <c r="CC29" s="18"/>
      <c r="CD29" s="3"/>
      <c r="CE29" s="57" t="s">
        <v>56</v>
      </c>
      <c r="CF29" s="16"/>
      <c r="CG29" s="92">
        <f t="shared" si="25"/>
        <v>1</v>
      </c>
      <c r="CH29" s="30">
        <v>1</v>
      </c>
      <c r="CI29" s="30">
        <v>0</v>
      </c>
      <c r="CJ29" s="30">
        <v>0</v>
      </c>
      <c r="CK29" s="30">
        <f t="shared" si="26"/>
        <v>171</v>
      </c>
      <c r="CL29" s="30">
        <v>79</v>
      </c>
      <c r="CM29" s="30">
        <v>92</v>
      </c>
      <c r="CN29" s="30">
        <f t="shared" si="27"/>
        <v>171</v>
      </c>
      <c r="CO29" s="30">
        <v>67</v>
      </c>
      <c r="CP29" s="30">
        <v>56</v>
      </c>
      <c r="CQ29" s="30">
        <v>48</v>
      </c>
      <c r="CR29" s="30">
        <f t="shared" si="40"/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f t="shared" si="28"/>
        <v>21</v>
      </c>
      <c r="CY29" s="30">
        <v>21</v>
      </c>
      <c r="CZ29" s="30">
        <v>0</v>
      </c>
      <c r="DA29" s="30">
        <f t="shared" si="29"/>
        <v>3</v>
      </c>
      <c r="DB29" s="30">
        <v>3</v>
      </c>
      <c r="DC29" s="30">
        <v>0</v>
      </c>
      <c r="DD29" s="18"/>
      <c r="DE29" s="3"/>
      <c r="DF29" s="57" t="s">
        <v>56</v>
      </c>
      <c r="DG29" s="16"/>
      <c r="DH29" s="90">
        <v>0</v>
      </c>
      <c r="DI29" s="31">
        <f t="shared" si="30"/>
        <v>0</v>
      </c>
      <c r="DJ29" s="31">
        <v>0</v>
      </c>
      <c r="DK29" s="31">
        <f t="shared" si="31"/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f t="shared" si="32"/>
        <v>0</v>
      </c>
      <c r="DS29" s="31">
        <v>0</v>
      </c>
      <c r="DT29" s="31">
        <v>0</v>
      </c>
      <c r="DU29" s="31">
        <v>0</v>
      </c>
      <c r="DV29" s="31">
        <f t="shared" si="33"/>
        <v>0</v>
      </c>
      <c r="DW29" s="31">
        <f t="shared" si="34"/>
        <v>0</v>
      </c>
      <c r="DX29" s="31">
        <v>0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18"/>
      <c r="EE29" s="3"/>
      <c r="EF29" s="57" t="s">
        <v>56</v>
      </c>
      <c r="EG29" s="20"/>
      <c r="EH29" s="92">
        <v>0</v>
      </c>
      <c r="EI29" s="30">
        <f t="shared" si="35"/>
        <v>0</v>
      </c>
      <c r="EJ29" s="30">
        <v>0</v>
      </c>
      <c r="EK29" s="30">
        <v>0</v>
      </c>
      <c r="EL29" s="30">
        <v>0</v>
      </c>
      <c r="EM29" s="30">
        <f t="shared" si="36"/>
        <v>0</v>
      </c>
      <c r="EN29" s="30">
        <v>0</v>
      </c>
      <c r="EO29" s="30">
        <v>0</v>
      </c>
      <c r="EP29" s="30">
        <v>0</v>
      </c>
      <c r="EQ29" s="30">
        <v>0</v>
      </c>
      <c r="ER29" s="30">
        <v>0</v>
      </c>
      <c r="ES29" s="30">
        <f t="shared" si="37"/>
        <v>0</v>
      </c>
      <c r="ET29" s="30">
        <v>0</v>
      </c>
      <c r="EU29" s="30">
        <v>0</v>
      </c>
      <c r="EV29" s="30">
        <v>0</v>
      </c>
      <c r="EW29" s="30">
        <f t="shared" si="38"/>
        <v>0</v>
      </c>
      <c r="EX29" s="30">
        <v>0</v>
      </c>
      <c r="EY29" s="30">
        <v>0</v>
      </c>
      <c r="EZ29" s="30">
        <v>0</v>
      </c>
      <c r="FA29" s="30">
        <v>0</v>
      </c>
      <c r="FB29" s="18"/>
      <c r="FC29" s="3"/>
      <c r="FD29" s="57" t="s">
        <v>56</v>
      </c>
      <c r="FE29" s="16"/>
      <c r="FF29" s="94">
        <v>0</v>
      </c>
      <c r="FG29" s="93">
        <f t="shared" si="39"/>
        <v>0</v>
      </c>
      <c r="FH29" s="93">
        <v>0</v>
      </c>
      <c r="FI29" s="93">
        <v>0</v>
      </c>
      <c r="FJ29" s="93">
        <v>0</v>
      </c>
      <c r="FK29" s="93">
        <v>0</v>
      </c>
      <c r="FL29" s="22"/>
    </row>
    <row r="30" spans="2:168" s="15" customFormat="1" ht="18" customHeight="1">
      <c r="B30" s="3"/>
      <c r="C30" s="57" t="s">
        <v>57</v>
      </c>
      <c r="D30" s="16"/>
      <c r="E30" s="89">
        <v>0</v>
      </c>
      <c r="F30" s="31">
        <f t="shared" si="21"/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R30" s="3"/>
      <c r="S30" s="57" t="s">
        <v>57</v>
      </c>
      <c r="T30" s="16"/>
      <c r="U30" s="89">
        <v>0</v>
      </c>
      <c r="V30" s="31">
        <f t="shared" si="11"/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K30" s="3"/>
      <c r="AL30" s="57" t="s">
        <v>57</v>
      </c>
      <c r="AM30" s="20"/>
      <c r="AN30" s="30">
        <v>1</v>
      </c>
      <c r="AO30" s="30">
        <f t="shared" si="3"/>
        <v>9</v>
      </c>
      <c r="AP30" s="30">
        <v>6</v>
      </c>
      <c r="AQ30" s="30">
        <v>0</v>
      </c>
      <c r="AR30" s="30">
        <v>3</v>
      </c>
      <c r="AS30" s="30">
        <f t="shared" si="15"/>
        <v>101</v>
      </c>
      <c r="AT30" s="30">
        <v>51</v>
      </c>
      <c r="AU30" s="30">
        <v>50</v>
      </c>
      <c r="AV30" s="30">
        <v>23</v>
      </c>
      <c r="AW30" s="30">
        <v>16</v>
      </c>
      <c r="AX30" s="30">
        <v>13</v>
      </c>
      <c r="AY30" s="30">
        <v>21</v>
      </c>
      <c r="AZ30" s="30">
        <v>14</v>
      </c>
      <c r="BA30" s="30">
        <v>14</v>
      </c>
      <c r="BB30" s="30">
        <v>0</v>
      </c>
      <c r="BC30" s="30">
        <v>0</v>
      </c>
      <c r="BD30" s="82">
        <f t="shared" si="4"/>
        <v>18</v>
      </c>
      <c r="BE30" s="82">
        <v>8</v>
      </c>
      <c r="BF30" s="82">
        <v>10</v>
      </c>
      <c r="BG30" s="82">
        <v>1</v>
      </c>
      <c r="BI30" s="3"/>
      <c r="BJ30" s="57" t="s">
        <v>57</v>
      </c>
      <c r="BK30" s="16"/>
      <c r="BL30" s="90">
        <v>1</v>
      </c>
      <c r="BM30" s="91">
        <f t="shared" si="22"/>
        <v>6</v>
      </c>
      <c r="BN30" s="91">
        <v>3</v>
      </c>
      <c r="BO30" s="91">
        <v>0</v>
      </c>
      <c r="BP30" s="91">
        <v>3</v>
      </c>
      <c r="BQ30" s="91">
        <f t="shared" si="23"/>
        <v>40</v>
      </c>
      <c r="BR30" s="91">
        <v>18</v>
      </c>
      <c r="BS30" s="91">
        <v>22</v>
      </c>
      <c r="BT30" s="91">
        <v>13</v>
      </c>
      <c r="BU30" s="91">
        <v>14</v>
      </c>
      <c r="BV30" s="91">
        <v>13</v>
      </c>
      <c r="BW30" s="91">
        <v>0</v>
      </c>
      <c r="BX30" s="91">
        <v>0</v>
      </c>
      <c r="BY30" s="91">
        <f t="shared" si="24"/>
        <v>14</v>
      </c>
      <c r="BZ30" s="91">
        <v>9</v>
      </c>
      <c r="CA30" s="91">
        <v>5</v>
      </c>
      <c r="CB30" s="91">
        <v>1</v>
      </c>
      <c r="CC30" s="18"/>
      <c r="CD30" s="3"/>
      <c r="CE30" s="57" t="s">
        <v>57</v>
      </c>
      <c r="CF30" s="16"/>
      <c r="CG30" s="92">
        <f t="shared" si="25"/>
        <v>0</v>
      </c>
      <c r="CH30" s="30">
        <v>0</v>
      </c>
      <c r="CI30" s="30">
        <v>0</v>
      </c>
      <c r="CJ30" s="30">
        <v>0</v>
      </c>
      <c r="CK30" s="30">
        <f t="shared" si="26"/>
        <v>0</v>
      </c>
      <c r="CL30" s="30">
        <v>0</v>
      </c>
      <c r="CM30" s="30">
        <v>0</v>
      </c>
      <c r="CN30" s="30">
        <f t="shared" si="27"/>
        <v>0</v>
      </c>
      <c r="CO30" s="30">
        <v>0</v>
      </c>
      <c r="CP30" s="30">
        <v>0</v>
      </c>
      <c r="CQ30" s="30">
        <v>0</v>
      </c>
      <c r="CR30" s="30">
        <f t="shared" si="40"/>
        <v>0</v>
      </c>
      <c r="CS30" s="30">
        <v>0</v>
      </c>
      <c r="CT30" s="30">
        <v>0</v>
      </c>
      <c r="CU30" s="30">
        <v>0</v>
      </c>
      <c r="CV30" s="30">
        <v>0</v>
      </c>
      <c r="CW30" s="30">
        <v>0</v>
      </c>
      <c r="CX30" s="30">
        <f t="shared" si="28"/>
        <v>0</v>
      </c>
      <c r="CY30" s="30">
        <v>0</v>
      </c>
      <c r="CZ30" s="30">
        <v>0</v>
      </c>
      <c r="DA30" s="30">
        <f t="shared" si="29"/>
        <v>0</v>
      </c>
      <c r="DB30" s="30">
        <v>0</v>
      </c>
      <c r="DC30" s="30">
        <v>0</v>
      </c>
      <c r="DD30" s="18"/>
      <c r="DE30" s="3"/>
      <c r="DF30" s="57" t="s">
        <v>57</v>
      </c>
      <c r="DG30" s="16"/>
      <c r="DH30" s="90">
        <v>0</v>
      </c>
      <c r="DI30" s="31">
        <f t="shared" si="30"/>
        <v>0</v>
      </c>
      <c r="DJ30" s="31">
        <v>0</v>
      </c>
      <c r="DK30" s="31">
        <f t="shared" si="31"/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f t="shared" si="32"/>
        <v>0</v>
      </c>
      <c r="DS30" s="31">
        <v>0</v>
      </c>
      <c r="DT30" s="31">
        <v>0</v>
      </c>
      <c r="DU30" s="31">
        <v>0</v>
      </c>
      <c r="DV30" s="31">
        <f t="shared" si="33"/>
        <v>0</v>
      </c>
      <c r="DW30" s="31">
        <f t="shared" si="34"/>
        <v>0</v>
      </c>
      <c r="DX30" s="31">
        <v>0</v>
      </c>
      <c r="DY30" s="31">
        <v>0</v>
      </c>
      <c r="DZ30" s="31">
        <v>0</v>
      </c>
      <c r="EA30" s="31">
        <v>0</v>
      </c>
      <c r="EB30" s="31">
        <v>0</v>
      </c>
      <c r="EC30" s="31">
        <v>0</v>
      </c>
      <c r="ED30" s="18"/>
      <c r="EE30" s="3"/>
      <c r="EF30" s="57" t="s">
        <v>57</v>
      </c>
      <c r="EG30" s="20"/>
      <c r="EH30" s="92">
        <v>0</v>
      </c>
      <c r="EI30" s="30">
        <f t="shared" si="35"/>
        <v>0</v>
      </c>
      <c r="EJ30" s="30">
        <v>0</v>
      </c>
      <c r="EK30" s="30">
        <v>0</v>
      </c>
      <c r="EL30" s="30">
        <v>0</v>
      </c>
      <c r="EM30" s="30">
        <f t="shared" si="36"/>
        <v>0</v>
      </c>
      <c r="EN30" s="30">
        <v>0</v>
      </c>
      <c r="EO30" s="30">
        <v>0</v>
      </c>
      <c r="EP30" s="30">
        <v>0</v>
      </c>
      <c r="EQ30" s="30">
        <v>0</v>
      </c>
      <c r="ER30" s="30">
        <v>0</v>
      </c>
      <c r="ES30" s="30">
        <f t="shared" si="37"/>
        <v>0</v>
      </c>
      <c r="ET30" s="30">
        <v>0</v>
      </c>
      <c r="EU30" s="30">
        <v>0</v>
      </c>
      <c r="EV30" s="30">
        <v>0</v>
      </c>
      <c r="EW30" s="30">
        <f t="shared" si="38"/>
        <v>0</v>
      </c>
      <c r="EX30" s="30">
        <v>0</v>
      </c>
      <c r="EY30" s="30">
        <v>0</v>
      </c>
      <c r="EZ30" s="30">
        <v>0</v>
      </c>
      <c r="FA30" s="30">
        <v>0</v>
      </c>
      <c r="FB30" s="18"/>
      <c r="FC30" s="3"/>
      <c r="FD30" s="57" t="s">
        <v>57</v>
      </c>
      <c r="FE30" s="16"/>
      <c r="FF30" s="94">
        <v>0</v>
      </c>
      <c r="FG30" s="93">
        <f t="shared" si="39"/>
        <v>0</v>
      </c>
      <c r="FH30" s="93">
        <v>0</v>
      </c>
      <c r="FI30" s="93">
        <v>0</v>
      </c>
      <c r="FJ30" s="93">
        <v>0</v>
      </c>
      <c r="FK30" s="93">
        <v>0</v>
      </c>
      <c r="FL30" s="22"/>
    </row>
    <row r="31" spans="2:168" s="15" customFormat="1" ht="18" customHeight="1">
      <c r="B31" s="13"/>
      <c r="C31" s="59" t="s">
        <v>58</v>
      </c>
      <c r="D31" s="25"/>
      <c r="E31" s="95">
        <v>2</v>
      </c>
      <c r="F31" s="32">
        <f t="shared" si="21"/>
        <v>44</v>
      </c>
      <c r="G31" s="32">
        <v>28</v>
      </c>
      <c r="H31" s="32">
        <v>16</v>
      </c>
      <c r="I31" s="32">
        <v>16</v>
      </c>
      <c r="J31" s="32">
        <v>11</v>
      </c>
      <c r="K31" s="32">
        <v>17</v>
      </c>
      <c r="L31" s="32">
        <v>14</v>
      </c>
      <c r="M31" s="32">
        <v>5</v>
      </c>
      <c r="N31" s="32">
        <v>0</v>
      </c>
      <c r="O31" s="32">
        <v>0</v>
      </c>
      <c r="P31" s="32">
        <v>155</v>
      </c>
      <c r="R31" s="13"/>
      <c r="S31" s="59" t="s">
        <v>58</v>
      </c>
      <c r="T31" s="25"/>
      <c r="U31" s="95">
        <v>0</v>
      </c>
      <c r="V31" s="31">
        <f t="shared" si="11"/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K31" s="13"/>
      <c r="AL31" s="59" t="s">
        <v>58</v>
      </c>
      <c r="AM31" s="26"/>
      <c r="AN31" s="33">
        <v>2</v>
      </c>
      <c r="AO31" s="33">
        <f t="shared" si="3"/>
        <v>16</v>
      </c>
      <c r="AP31" s="33">
        <v>8</v>
      </c>
      <c r="AQ31" s="33">
        <v>2</v>
      </c>
      <c r="AR31" s="33">
        <v>6</v>
      </c>
      <c r="AS31" s="33">
        <f t="shared" si="15"/>
        <v>203</v>
      </c>
      <c r="AT31" s="33">
        <v>99</v>
      </c>
      <c r="AU31" s="33">
        <v>104</v>
      </c>
      <c r="AV31" s="33">
        <v>33</v>
      </c>
      <c r="AW31" s="33">
        <v>31</v>
      </c>
      <c r="AX31" s="33">
        <v>41</v>
      </c>
      <c r="AY31" s="33">
        <v>29</v>
      </c>
      <c r="AZ31" s="33">
        <v>40</v>
      </c>
      <c r="BA31" s="33">
        <v>29</v>
      </c>
      <c r="BB31" s="33">
        <v>0</v>
      </c>
      <c r="BC31" s="33">
        <v>0</v>
      </c>
      <c r="BD31" s="96">
        <f t="shared" si="4"/>
        <v>26</v>
      </c>
      <c r="BE31" s="96">
        <v>16</v>
      </c>
      <c r="BF31" s="96">
        <v>10</v>
      </c>
      <c r="BG31" s="96">
        <v>3</v>
      </c>
      <c r="BI31" s="13"/>
      <c r="BJ31" s="59" t="s">
        <v>58</v>
      </c>
      <c r="BK31" s="25"/>
      <c r="BL31" s="97">
        <v>2</v>
      </c>
      <c r="BM31" s="98">
        <f t="shared" si="22"/>
        <v>8</v>
      </c>
      <c r="BN31" s="98">
        <v>6</v>
      </c>
      <c r="BO31" s="98">
        <v>0</v>
      </c>
      <c r="BP31" s="98">
        <v>2</v>
      </c>
      <c r="BQ31" s="98">
        <f t="shared" si="23"/>
        <v>101</v>
      </c>
      <c r="BR31" s="98">
        <v>45</v>
      </c>
      <c r="BS31" s="98">
        <v>56</v>
      </c>
      <c r="BT31" s="98">
        <v>31</v>
      </c>
      <c r="BU31" s="98">
        <v>32</v>
      </c>
      <c r="BV31" s="98">
        <v>38</v>
      </c>
      <c r="BW31" s="98">
        <v>0</v>
      </c>
      <c r="BX31" s="98">
        <v>0</v>
      </c>
      <c r="BY31" s="98">
        <f t="shared" si="24"/>
        <v>26</v>
      </c>
      <c r="BZ31" s="98">
        <v>16</v>
      </c>
      <c r="CA31" s="98">
        <v>10</v>
      </c>
      <c r="CB31" s="98">
        <v>2</v>
      </c>
      <c r="CC31" s="27"/>
      <c r="CD31" s="13"/>
      <c r="CE31" s="59" t="s">
        <v>58</v>
      </c>
      <c r="CF31" s="25"/>
      <c r="CG31" s="99">
        <f t="shared" si="25"/>
        <v>0</v>
      </c>
      <c r="CH31" s="33">
        <v>0</v>
      </c>
      <c r="CI31" s="33">
        <v>0</v>
      </c>
      <c r="CJ31" s="33">
        <v>0</v>
      </c>
      <c r="CK31" s="33">
        <f t="shared" si="26"/>
        <v>0</v>
      </c>
      <c r="CL31" s="33">
        <v>0</v>
      </c>
      <c r="CM31" s="33">
        <v>0</v>
      </c>
      <c r="CN31" s="33">
        <f t="shared" si="27"/>
        <v>0</v>
      </c>
      <c r="CO31" s="33">
        <v>0</v>
      </c>
      <c r="CP31" s="33">
        <v>0</v>
      </c>
      <c r="CQ31" s="33">
        <v>0</v>
      </c>
      <c r="CR31" s="33">
        <f t="shared" si="40"/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f t="shared" si="28"/>
        <v>0</v>
      </c>
      <c r="CY31" s="33">
        <v>0</v>
      </c>
      <c r="CZ31" s="33">
        <v>0</v>
      </c>
      <c r="DA31" s="33">
        <f t="shared" si="29"/>
        <v>0</v>
      </c>
      <c r="DB31" s="33">
        <v>0</v>
      </c>
      <c r="DC31" s="33">
        <v>0</v>
      </c>
      <c r="DD31" s="18"/>
      <c r="DE31" s="13"/>
      <c r="DF31" s="59" t="s">
        <v>58</v>
      </c>
      <c r="DG31" s="25"/>
      <c r="DH31" s="97">
        <v>0</v>
      </c>
      <c r="DI31" s="32">
        <f t="shared" si="30"/>
        <v>0</v>
      </c>
      <c r="DJ31" s="32">
        <v>0</v>
      </c>
      <c r="DK31" s="32">
        <f t="shared" si="31"/>
        <v>0</v>
      </c>
      <c r="DL31" s="32">
        <v>0</v>
      </c>
      <c r="DM31" s="32">
        <v>0</v>
      </c>
      <c r="DN31" s="32">
        <v>0</v>
      </c>
      <c r="DO31" s="32">
        <v>0</v>
      </c>
      <c r="DP31" s="32">
        <v>0</v>
      </c>
      <c r="DQ31" s="32">
        <v>0</v>
      </c>
      <c r="DR31" s="32">
        <f t="shared" si="32"/>
        <v>0</v>
      </c>
      <c r="DS31" s="32">
        <v>0</v>
      </c>
      <c r="DT31" s="32">
        <v>0</v>
      </c>
      <c r="DU31" s="32">
        <v>0</v>
      </c>
      <c r="DV31" s="32">
        <f t="shared" si="33"/>
        <v>0</v>
      </c>
      <c r="DW31" s="32">
        <f t="shared" si="34"/>
        <v>0</v>
      </c>
      <c r="DX31" s="32">
        <v>0</v>
      </c>
      <c r="DY31" s="32">
        <v>0</v>
      </c>
      <c r="DZ31" s="32">
        <v>0</v>
      </c>
      <c r="EA31" s="32">
        <v>0</v>
      </c>
      <c r="EB31" s="32">
        <v>0</v>
      </c>
      <c r="EC31" s="32">
        <v>0</v>
      </c>
      <c r="ED31" s="27"/>
      <c r="EE31" s="13"/>
      <c r="EF31" s="59" t="s">
        <v>58</v>
      </c>
      <c r="EG31" s="26"/>
      <c r="EH31" s="99">
        <v>0</v>
      </c>
      <c r="EI31" s="33">
        <f t="shared" si="35"/>
        <v>0</v>
      </c>
      <c r="EJ31" s="33">
        <v>0</v>
      </c>
      <c r="EK31" s="33">
        <v>0</v>
      </c>
      <c r="EL31" s="33">
        <v>0</v>
      </c>
      <c r="EM31" s="33">
        <f t="shared" si="36"/>
        <v>0</v>
      </c>
      <c r="EN31" s="33">
        <v>0</v>
      </c>
      <c r="EO31" s="33">
        <v>0</v>
      </c>
      <c r="EP31" s="33">
        <v>0</v>
      </c>
      <c r="EQ31" s="33">
        <v>0</v>
      </c>
      <c r="ER31" s="33">
        <v>0</v>
      </c>
      <c r="ES31" s="33">
        <f t="shared" si="37"/>
        <v>0</v>
      </c>
      <c r="ET31" s="33">
        <v>0</v>
      </c>
      <c r="EU31" s="33">
        <v>0</v>
      </c>
      <c r="EV31" s="33">
        <v>0</v>
      </c>
      <c r="EW31" s="33">
        <f t="shared" si="38"/>
        <v>0</v>
      </c>
      <c r="EX31" s="33">
        <v>0</v>
      </c>
      <c r="EY31" s="33">
        <v>0</v>
      </c>
      <c r="EZ31" s="33">
        <v>0</v>
      </c>
      <c r="FA31" s="33">
        <v>0</v>
      </c>
      <c r="FB31" s="18"/>
      <c r="FC31" s="13"/>
      <c r="FD31" s="59" t="s">
        <v>58</v>
      </c>
      <c r="FE31" s="25"/>
      <c r="FF31" s="100">
        <v>0</v>
      </c>
      <c r="FG31" s="101">
        <f t="shared" si="39"/>
        <v>0</v>
      </c>
      <c r="FH31" s="101">
        <v>0</v>
      </c>
      <c r="FI31" s="101">
        <v>0</v>
      </c>
      <c r="FJ31" s="101">
        <v>0</v>
      </c>
      <c r="FK31" s="101">
        <v>0</v>
      </c>
      <c r="FL31" s="22"/>
    </row>
    <row r="32" spans="3:159" s="6" customFormat="1" ht="12.75" customHeight="1">
      <c r="C32" s="6" t="s">
        <v>181</v>
      </c>
      <c r="S32" s="6" t="s">
        <v>181</v>
      </c>
      <c r="AL32" s="6" t="s">
        <v>181</v>
      </c>
      <c r="AZ32" s="7"/>
      <c r="BJ32" s="6" t="s">
        <v>181</v>
      </c>
      <c r="CC32" s="7"/>
      <c r="CD32" s="6" t="s">
        <v>59</v>
      </c>
      <c r="CK32" s="7"/>
      <c r="DD32" s="7"/>
      <c r="DE32" s="6" t="s">
        <v>59</v>
      </c>
      <c r="ED32" s="7"/>
      <c r="EE32" s="6" t="s">
        <v>59</v>
      </c>
      <c r="FB32" s="7"/>
      <c r="FC32" s="6" t="s">
        <v>59</v>
      </c>
    </row>
    <row r="33" spans="81:158" s="23" customFormat="1" ht="12" customHeight="1">
      <c r="CC33" s="28"/>
      <c r="DD33" s="28"/>
      <c r="ED33" s="28"/>
      <c r="FB33" s="28"/>
    </row>
  </sheetData>
  <sheetProtection/>
  <mergeCells count="136">
    <mergeCell ref="BX7:BX9"/>
    <mergeCell ref="BE7:BF8"/>
    <mergeCell ref="BD6:BF6"/>
    <mergeCell ref="BM6:BP6"/>
    <mergeCell ref="BD7:BD9"/>
    <mergeCell ref="BR7:BS8"/>
    <mergeCell ref="BT7:BV8"/>
    <mergeCell ref="BJ5:BJ9"/>
    <mergeCell ref="AN5:BG5"/>
    <mergeCell ref="AQ7:AQ9"/>
    <mergeCell ref="FH7:FI8"/>
    <mergeCell ref="EA8:EA9"/>
    <mergeCell ref="EF5:EF9"/>
    <mergeCell ref="EM6:ER6"/>
    <mergeCell ref="EI7:EI9"/>
    <mergeCell ref="EN7:EO7"/>
    <mergeCell ref="FG7:FG9"/>
    <mergeCell ref="EV7:EV9"/>
    <mergeCell ref="EX7:EX9"/>
    <mergeCell ref="EL7:EL9"/>
    <mergeCell ref="DR7:DU8"/>
    <mergeCell ref="DV7:EA7"/>
    <mergeCell ref="DV8:DV9"/>
    <mergeCell ref="EC6:EC9"/>
    <mergeCell ref="EK7:EK9"/>
    <mergeCell ref="DA7:DA9"/>
    <mergeCell ref="DK7:DQ8"/>
    <mergeCell ref="DW8:DZ8"/>
    <mergeCell ref="DA6:DC6"/>
    <mergeCell ref="EW7:EW9"/>
    <mergeCell ref="EW6:EZ6"/>
    <mergeCell ref="EM7:EM9"/>
    <mergeCell ref="EQ8:EQ9"/>
    <mergeCell ref="ER8:ER9"/>
    <mergeCell ref="EP8:EP9"/>
    <mergeCell ref="EN8:EN9"/>
    <mergeCell ref="EO8:EO9"/>
    <mergeCell ref="EU7:EU9"/>
    <mergeCell ref="FF6:FF9"/>
    <mergeCell ref="ES7:ES9"/>
    <mergeCell ref="ET7:ET9"/>
    <mergeCell ref="FD5:FD9"/>
    <mergeCell ref="FF5:FK5"/>
    <mergeCell ref="FG6:FI6"/>
    <mergeCell ref="ES6:EV6"/>
    <mergeCell ref="EY7:EY9"/>
    <mergeCell ref="FK6:FK9"/>
    <mergeCell ref="EZ7:EZ9"/>
    <mergeCell ref="AV7:BA8"/>
    <mergeCell ref="BG6:BG9"/>
    <mergeCell ref="BL6:BL9"/>
    <mergeCell ref="BO7:BO9"/>
    <mergeCell ref="BP7:BP9"/>
    <mergeCell ref="DH6:DH9"/>
    <mergeCell ref="CN6:CW6"/>
    <mergeCell ref="CY7:CY9"/>
    <mergeCell ref="BC7:BC9"/>
    <mergeCell ref="BM7:BM9"/>
    <mergeCell ref="CZ7:CZ9"/>
    <mergeCell ref="CW7:CW9"/>
    <mergeCell ref="CI7:CI9"/>
    <mergeCell ref="CE5:CE9"/>
    <mergeCell ref="CK7:CK9"/>
    <mergeCell ref="BW6:BX6"/>
    <mergeCell ref="BW7:BW9"/>
    <mergeCell ref="BZ7:CA8"/>
    <mergeCell ref="BL5:CB5"/>
    <mergeCell ref="CN7:CQ8"/>
    <mergeCell ref="EH5:FA5"/>
    <mergeCell ref="EJ7:EJ9"/>
    <mergeCell ref="CB6:CB9"/>
    <mergeCell ref="BQ6:BV6"/>
    <mergeCell ref="DH5:EC5"/>
    <mergeCell ref="EB6:EB9"/>
    <mergeCell ref="DI7:DI9"/>
    <mergeCell ref="DJ7:DJ9"/>
    <mergeCell ref="CL7:CM8"/>
    <mergeCell ref="BY7:BY9"/>
    <mergeCell ref="FJ6:FJ9"/>
    <mergeCell ref="EH6:EH9"/>
    <mergeCell ref="EI6:EL6"/>
    <mergeCell ref="EP7:ER7"/>
    <mergeCell ref="DI6:EA6"/>
    <mergeCell ref="DB7:DB9"/>
    <mergeCell ref="DC7:DC9"/>
    <mergeCell ref="FA6:FA9"/>
    <mergeCell ref="DF5:DF9"/>
    <mergeCell ref="CG5:DC5"/>
    <mergeCell ref="CH7:CH9"/>
    <mergeCell ref="BQ7:BQ9"/>
    <mergeCell ref="CJ7:CJ9"/>
    <mergeCell ref="CK6:CM6"/>
    <mergeCell ref="CX6:CZ6"/>
    <mergeCell ref="AS7:AS9"/>
    <mergeCell ref="BB6:BC6"/>
    <mergeCell ref="BB7:BB9"/>
    <mergeCell ref="CX7:CX9"/>
    <mergeCell ref="BN7:BN9"/>
    <mergeCell ref="BY6:CA6"/>
    <mergeCell ref="CG6:CJ6"/>
    <mergeCell ref="CR7:CV8"/>
    <mergeCell ref="CG7:CG9"/>
    <mergeCell ref="M6:N6"/>
    <mergeCell ref="AO7:AO9"/>
    <mergeCell ref="P6:P9"/>
    <mergeCell ref="AT7:AU8"/>
    <mergeCell ref="AN6:AN9"/>
    <mergeCell ref="AO6:AR6"/>
    <mergeCell ref="AS6:BA6"/>
    <mergeCell ref="AR7:AR9"/>
    <mergeCell ref="AP7:AP9"/>
    <mergeCell ref="AI6:AI9"/>
    <mergeCell ref="E6:E9"/>
    <mergeCell ref="F6:K6"/>
    <mergeCell ref="L6:L9"/>
    <mergeCell ref="F7:F9"/>
    <mergeCell ref="G7:H8"/>
    <mergeCell ref="I7:K8"/>
    <mergeCell ref="C5:C9"/>
    <mergeCell ref="E5:P5"/>
    <mergeCell ref="AL5:AL9"/>
    <mergeCell ref="M7:M9"/>
    <mergeCell ref="O6:O9"/>
    <mergeCell ref="Y7:AD8"/>
    <mergeCell ref="AF7:AF9"/>
    <mergeCell ref="AG7:AG9"/>
    <mergeCell ref="S5:S9"/>
    <mergeCell ref="N7:N9"/>
    <mergeCell ref="U5:AI5"/>
    <mergeCell ref="U6:U9"/>
    <mergeCell ref="V6:AD6"/>
    <mergeCell ref="AE6:AE9"/>
    <mergeCell ref="AF6:AG6"/>
    <mergeCell ref="AH6:AH9"/>
    <mergeCell ref="W7:X8"/>
    <mergeCell ref="V7:V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6" r:id="rId1"/>
  <colBreaks count="7" manualBreakCount="7">
    <brk id="17" max="32" man="1"/>
    <brk id="36" max="32" man="1"/>
    <brk id="60" max="32" man="1"/>
    <brk id="81" max="32" man="1"/>
    <brk id="108" max="32" man="1"/>
    <brk id="134" max="32" man="1"/>
    <brk id="15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K34"/>
  <sheetViews>
    <sheetView showGridLines="0" zoomScaleSheetLayoutView="100" workbookViewId="0" topLeftCell="A1">
      <selection activeCell="I4" sqref="I4"/>
    </sheetView>
  </sheetViews>
  <sheetFormatPr defaultColWidth="6.28125" defaultRowHeight="15"/>
  <cols>
    <col min="1" max="1" width="0.85546875" style="24" customWidth="1"/>
    <col min="2" max="2" width="10.57421875" style="24" customWidth="1"/>
    <col min="3" max="3" width="0.85546875" style="24" customWidth="1"/>
    <col min="4" max="21" width="6.8515625" style="35" customWidth="1"/>
    <col min="22" max="23" width="0.85546875" style="24" customWidth="1"/>
    <col min="24" max="24" width="10.57421875" style="24" customWidth="1"/>
    <col min="25" max="25" width="0.85546875" style="24" customWidth="1"/>
    <col min="26" max="31" width="6.8515625" style="35" customWidth="1"/>
    <col min="32" max="37" width="6.8515625" style="36" customWidth="1"/>
    <col min="38" max="43" width="6.8515625" style="35" customWidth="1"/>
    <col min="44" max="45" width="0.85546875" style="24" customWidth="1"/>
    <col min="46" max="46" width="10.57421875" style="24" customWidth="1"/>
    <col min="47" max="47" width="0.85546875" style="24" customWidth="1"/>
    <col min="48" max="65" width="6.8515625" style="35" customWidth="1"/>
    <col min="66" max="67" width="0.85546875" style="24" customWidth="1"/>
    <col min="68" max="68" width="10.57421875" style="24" customWidth="1"/>
    <col min="69" max="69" width="0.85546875" style="24" customWidth="1"/>
    <col min="70" max="90" width="5.8515625" style="35" customWidth="1"/>
    <col min="91" max="92" width="0.85546875" style="24" customWidth="1"/>
    <col min="93" max="93" width="10.57421875" style="24" customWidth="1"/>
    <col min="94" max="94" width="0.85546875" style="24" customWidth="1"/>
    <col min="95" max="96" width="5.421875" style="38" customWidth="1"/>
    <col min="97" max="116" width="5.57421875" style="38" customWidth="1"/>
    <col min="117" max="118" width="0.85546875" style="24" customWidth="1"/>
    <col min="119" max="119" width="10.57421875" style="24" customWidth="1"/>
    <col min="120" max="120" width="0.85546875" style="24" customWidth="1"/>
    <col min="121" max="140" width="5.57421875" style="38" customWidth="1"/>
    <col min="141" max="141" width="6.7109375" style="24" customWidth="1"/>
    <col min="142" max="16384" width="6.28125" style="24" customWidth="1"/>
  </cols>
  <sheetData>
    <row r="1" spans="2:140" s="1" customFormat="1" ht="15" customHeight="1">
      <c r="B1" s="72" t="s">
        <v>184</v>
      </c>
      <c r="D1" s="34"/>
      <c r="E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X1" s="72" t="s">
        <v>184</v>
      </c>
      <c r="Z1" s="35"/>
      <c r="AA1" s="35"/>
      <c r="AC1" s="35"/>
      <c r="AD1" s="35"/>
      <c r="AE1" s="35"/>
      <c r="AF1" s="36"/>
      <c r="AG1" s="36"/>
      <c r="AH1" s="36"/>
      <c r="AI1" s="36"/>
      <c r="AJ1" s="36"/>
      <c r="AK1" s="36"/>
      <c r="AL1" s="35"/>
      <c r="AM1" s="35"/>
      <c r="AN1" s="35"/>
      <c r="AO1" s="35"/>
      <c r="AP1" s="35"/>
      <c r="AQ1" s="37"/>
      <c r="AR1" s="2"/>
      <c r="AT1" s="72" t="s">
        <v>184</v>
      </c>
      <c r="AV1" s="34"/>
      <c r="AW1" s="34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2"/>
      <c r="BP1" s="72" t="s">
        <v>184</v>
      </c>
      <c r="BR1" s="35"/>
      <c r="BS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7"/>
      <c r="CJ1" s="37"/>
      <c r="CK1" s="35"/>
      <c r="CL1" s="35"/>
      <c r="CM1" s="2"/>
      <c r="CO1" s="72" t="s">
        <v>184</v>
      </c>
      <c r="CQ1" s="34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7"/>
      <c r="DK1" s="38"/>
      <c r="DL1" s="38"/>
      <c r="DM1" s="2"/>
      <c r="DO1" s="72" t="s">
        <v>184</v>
      </c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</row>
    <row r="2" spans="4:140" s="1" customFormat="1" ht="6" customHeight="1">
      <c r="D2" s="60"/>
      <c r="E2" s="39"/>
      <c r="F2" s="39"/>
      <c r="G2" s="60"/>
      <c r="H2" s="61"/>
      <c r="I2" s="61"/>
      <c r="J2" s="34"/>
      <c r="K2" s="39"/>
      <c r="L2" s="39"/>
      <c r="M2" s="34"/>
      <c r="N2" s="39"/>
      <c r="O2" s="39"/>
      <c r="P2" s="34"/>
      <c r="Q2" s="39"/>
      <c r="R2" s="39"/>
      <c r="S2" s="60"/>
      <c r="T2" s="61"/>
      <c r="U2" s="61"/>
      <c r="V2" s="2"/>
      <c r="Z2" s="60"/>
      <c r="AA2" s="61"/>
      <c r="AB2" s="61"/>
      <c r="AC2" s="34"/>
      <c r="AD2" s="39"/>
      <c r="AE2" s="39"/>
      <c r="AF2" s="36"/>
      <c r="AG2" s="36"/>
      <c r="AH2" s="36"/>
      <c r="AI2" s="36"/>
      <c r="AJ2" s="36"/>
      <c r="AK2" s="36"/>
      <c r="AL2" s="60"/>
      <c r="AM2" s="61"/>
      <c r="AN2" s="61"/>
      <c r="AO2" s="60"/>
      <c r="AP2" s="61"/>
      <c r="AQ2" s="61"/>
      <c r="AR2" s="2"/>
      <c r="AV2" s="62"/>
      <c r="AW2" s="3"/>
      <c r="AX2" s="3"/>
      <c r="AY2" s="63"/>
      <c r="AZ2" s="3"/>
      <c r="BA2" s="3"/>
      <c r="BB2" s="63"/>
      <c r="BC2" s="3"/>
      <c r="BD2" s="3"/>
      <c r="BE2" s="63"/>
      <c r="BF2" s="3"/>
      <c r="BG2" s="3"/>
      <c r="BH2" s="63"/>
      <c r="BI2" s="3"/>
      <c r="BJ2" s="3"/>
      <c r="BK2" s="62"/>
      <c r="BL2" s="64"/>
      <c r="BM2" s="64"/>
      <c r="BN2" s="2"/>
      <c r="BR2" s="62"/>
      <c r="BS2" s="64"/>
      <c r="BT2" s="64"/>
      <c r="BU2" s="62"/>
      <c r="BV2" s="64"/>
      <c r="BW2" s="64"/>
      <c r="BX2" s="63"/>
      <c r="BY2" s="3"/>
      <c r="BZ2" s="3"/>
      <c r="CA2" s="2"/>
      <c r="CB2" s="2"/>
      <c r="CC2" s="2"/>
      <c r="CD2" s="2"/>
      <c r="CE2" s="2"/>
      <c r="CF2" s="2"/>
      <c r="CG2" s="62"/>
      <c r="CH2" s="64"/>
      <c r="CI2" s="64"/>
      <c r="CJ2" s="62"/>
      <c r="CK2" s="64"/>
      <c r="CL2" s="64"/>
      <c r="CM2" s="2"/>
      <c r="CQ2" s="34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7"/>
      <c r="DK2" s="38"/>
      <c r="DL2" s="38"/>
      <c r="DM2" s="2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</row>
    <row r="3" spans="2:140" s="1" customFormat="1" ht="18" customHeight="1">
      <c r="B3" s="65" t="s">
        <v>186</v>
      </c>
      <c r="D3" s="2"/>
      <c r="E3" s="2"/>
      <c r="F3" s="2"/>
      <c r="G3" s="66"/>
      <c r="H3" s="61"/>
      <c r="I3" s="61"/>
      <c r="J3" s="2"/>
      <c r="K3" s="39"/>
      <c r="L3" s="39"/>
      <c r="M3" s="2"/>
      <c r="N3" s="39"/>
      <c r="O3" s="39"/>
      <c r="P3" s="2"/>
      <c r="Q3" s="39"/>
      <c r="R3" s="39"/>
      <c r="S3" s="61"/>
      <c r="T3" s="61"/>
      <c r="U3" s="61"/>
      <c r="V3" s="2"/>
      <c r="X3" s="65" t="s">
        <v>186</v>
      </c>
      <c r="Z3" s="61"/>
      <c r="AA3" s="61"/>
      <c r="AB3" s="61"/>
      <c r="AC3" s="39"/>
      <c r="AD3" s="39"/>
      <c r="AE3" s="39"/>
      <c r="AF3" s="36"/>
      <c r="AG3" s="36"/>
      <c r="AH3" s="36"/>
      <c r="AI3" s="36"/>
      <c r="AJ3" s="36"/>
      <c r="AK3" s="36"/>
      <c r="AL3" s="61"/>
      <c r="AM3" s="61"/>
      <c r="AN3" s="61"/>
      <c r="AO3" s="61"/>
      <c r="AP3" s="61"/>
      <c r="AQ3" s="61"/>
      <c r="AR3" s="2"/>
      <c r="AT3" s="65" t="s">
        <v>187</v>
      </c>
      <c r="AV3" s="63"/>
      <c r="AW3" s="3"/>
      <c r="AX3" s="3"/>
      <c r="AY3" s="3"/>
      <c r="AZ3" s="3"/>
      <c r="BA3" s="3"/>
      <c r="BB3" s="63"/>
      <c r="BC3" s="3"/>
      <c r="BD3" s="3"/>
      <c r="BE3" s="63"/>
      <c r="BF3" s="3"/>
      <c r="BG3" s="3"/>
      <c r="BH3" s="63"/>
      <c r="BI3" s="3"/>
      <c r="BJ3" s="3"/>
      <c r="BK3" s="64"/>
      <c r="BL3" s="64"/>
      <c r="BM3" s="64"/>
      <c r="BN3" s="2"/>
      <c r="BP3" s="65" t="s">
        <v>187</v>
      </c>
      <c r="BR3" s="64"/>
      <c r="BS3" s="64"/>
      <c r="BT3" s="64"/>
      <c r="BU3" s="64"/>
      <c r="BV3" s="64"/>
      <c r="BW3" s="64"/>
      <c r="BX3" s="3"/>
      <c r="BY3" s="3"/>
      <c r="BZ3" s="3"/>
      <c r="CA3" s="67"/>
      <c r="CB3" s="68"/>
      <c r="CC3" s="68"/>
      <c r="CD3" s="67"/>
      <c r="CE3" s="69"/>
      <c r="CF3" s="69"/>
      <c r="CG3" s="64"/>
      <c r="CH3" s="64"/>
      <c r="CI3" s="64"/>
      <c r="CJ3" s="64"/>
      <c r="CK3" s="64"/>
      <c r="CL3" s="64"/>
      <c r="CM3" s="2"/>
      <c r="CO3" s="65" t="s">
        <v>188</v>
      </c>
      <c r="CQ3" s="34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7"/>
      <c r="DK3" s="38"/>
      <c r="DL3" s="38"/>
      <c r="DM3" s="2"/>
      <c r="DO3" s="65" t="s">
        <v>188</v>
      </c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</row>
    <row r="4" spans="1:140" s="1" customFormat="1" ht="12" customHeight="1" thickBot="1">
      <c r="A4" s="2"/>
      <c r="B4" s="2"/>
      <c r="C4" s="2"/>
      <c r="D4" s="2"/>
      <c r="E4" s="2"/>
      <c r="F4" s="2"/>
      <c r="G4" s="2"/>
      <c r="H4" s="2"/>
      <c r="I4" s="2"/>
      <c r="J4" s="34" t="s">
        <v>61</v>
      </c>
      <c r="K4" s="39"/>
      <c r="L4" s="39"/>
      <c r="M4" s="34" t="s">
        <v>61</v>
      </c>
      <c r="N4" s="39"/>
      <c r="O4" s="39"/>
      <c r="P4" s="34" t="s">
        <v>62</v>
      </c>
      <c r="Q4" s="39"/>
      <c r="R4" s="39"/>
      <c r="S4" s="2"/>
      <c r="T4" s="40"/>
      <c r="U4" s="40"/>
      <c r="V4" s="2"/>
      <c r="W4" s="2"/>
      <c r="X4" s="2"/>
      <c r="Y4" s="2"/>
      <c r="Z4" s="2"/>
      <c r="AA4" s="40"/>
      <c r="AB4" s="40"/>
      <c r="AC4" s="2"/>
      <c r="AD4" s="40"/>
      <c r="AE4" s="40"/>
      <c r="AF4" s="41"/>
      <c r="AG4" s="41"/>
      <c r="AH4" s="41"/>
      <c r="AI4" s="41"/>
      <c r="AJ4" s="41"/>
      <c r="AK4" s="41"/>
      <c r="AL4" s="2"/>
      <c r="AM4" s="40"/>
      <c r="AN4" s="40"/>
      <c r="AO4" s="2"/>
      <c r="AP4" s="40"/>
      <c r="AQ4" s="40"/>
      <c r="AR4" s="2"/>
      <c r="AS4" s="2"/>
      <c r="AT4" s="2"/>
      <c r="AU4" s="2"/>
      <c r="AV4" s="42"/>
      <c r="AW4" s="43"/>
      <c r="AX4" s="43"/>
      <c r="AY4" s="44"/>
      <c r="AZ4" s="44"/>
      <c r="BA4" s="44"/>
      <c r="BB4" s="45" t="s">
        <v>62</v>
      </c>
      <c r="BC4" s="44"/>
      <c r="BD4" s="44"/>
      <c r="BE4" s="42"/>
      <c r="BF4" s="44"/>
      <c r="BG4" s="44"/>
      <c r="BH4" s="45"/>
      <c r="BI4" s="44"/>
      <c r="BJ4" s="44"/>
      <c r="BK4" s="46"/>
      <c r="BL4" s="46"/>
      <c r="BM4" s="46"/>
      <c r="BN4" s="2"/>
      <c r="BO4" s="2"/>
      <c r="BP4" s="2"/>
      <c r="BQ4" s="2"/>
      <c r="BR4" s="42"/>
      <c r="BS4" s="46"/>
      <c r="BT4" s="46"/>
      <c r="BU4" s="46"/>
      <c r="BV4" s="46"/>
      <c r="BW4" s="46"/>
      <c r="BX4" s="42"/>
      <c r="BY4" s="44"/>
      <c r="BZ4" s="44"/>
      <c r="CA4" s="42"/>
      <c r="CB4" s="47"/>
      <c r="CC4" s="47"/>
      <c r="CD4" s="42"/>
      <c r="CE4" s="47"/>
      <c r="CF4" s="47"/>
      <c r="CG4" s="46"/>
      <c r="CH4" s="46"/>
      <c r="CI4" s="46"/>
      <c r="CJ4" s="46"/>
      <c r="CK4" s="46"/>
      <c r="CL4" s="37" t="s">
        <v>63</v>
      </c>
      <c r="CM4" s="2"/>
      <c r="CN4" s="2"/>
      <c r="CO4" s="2"/>
      <c r="CP4" s="2"/>
      <c r="CQ4" s="34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7"/>
      <c r="DK4" s="38"/>
      <c r="DL4" s="38"/>
      <c r="DM4" s="2"/>
      <c r="DN4" s="2"/>
      <c r="DO4" s="2"/>
      <c r="DP4" s="2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</row>
    <row r="5" spans="1:140" s="6" customFormat="1" ht="17.25" customHeight="1" thickTop="1">
      <c r="A5" s="4"/>
      <c r="B5" s="132" t="s">
        <v>64</v>
      </c>
      <c r="C5" s="8"/>
      <c r="D5" s="201" t="s">
        <v>65</v>
      </c>
      <c r="E5" s="202"/>
      <c r="F5" s="203"/>
      <c r="G5" s="201" t="s">
        <v>135</v>
      </c>
      <c r="H5" s="202"/>
      <c r="I5" s="203"/>
      <c r="J5" s="201" t="s">
        <v>134</v>
      </c>
      <c r="K5" s="202"/>
      <c r="L5" s="203"/>
      <c r="M5" s="201" t="s">
        <v>66</v>
      </c>
      <c r="N5" s="202"/>
      <c r="O5" s="203"/>
      <c r="P5" s="201" t="s">
        <v>67</v>
      </c>
      <c r="Q5" s="202"/>
      <c r="R5" s="203"/>
      <c r="S5" s="201" t="s">
        <v>68</v>
      </c>
      <c r="T5" s="202"/>
      <c r="U5" s="202"/>
      <c r="V5" s="7"/>
      <c r="W5" s="4"/>
      <c r="X5" s="132" t="s">
        <v>64</v>
      </c>
      <c r="Y5" s="8"/>
      <c r="Z5" s="201" t="s">
        <v>69</v>
      </c>
      <c r="AA5" s="202"/>
      <c r="AB5" s="203"/>
      <c r="AC5" s="201" t="s">
        <v>163</v>
      </c>
      <c r="AD5" s="202"/>
      <c r="AE5" s="203"/>
      <c r="AF5" s="204" t="s">
        <v>60</v>
      </c>
      <c r="AG5" s="205"/>
      <c r="AH5" s="205"/>
      <c r="AI5" s="205"/>
      <c r="AJ5" s="205"/>
      <c r="AK5" s="205"/>
      <c r="AL5" s="201" t="s">
        <v>130</v>
      </c>
      <c r="AM5" s="202"/>
      <c r="AN5" s="203"/>
      <c r="AO5" s="201" t="s">
        <v>137</v>
      </c>
      <c r="AP5" s="202"/>
      <c r="AQ5" s="202"/>
      <c r="AR5" s="7"/>
      <c r="AS5" s="4"/>
      <c r="AT5" s="132" t="s">
        <v>64</v>
      </c>
      <c r="AU5" s="8"/>
      <c r="AV5" s="201" t="s">
        <v>70</v>
      </c>
      <c r="AW5" s="202"/>
      <c r="AX5" s="203"/>
      <c r="AY5" s="201" t="s">
        <v>71</v>
      </c>
      <c r="AZ5" s="202"/>
      <c r="BA5" s="203"/>
      <c r="BB5" s="201" t="s">
        <v>72</v>
      </c>
      <c r="BC5" s="202"/>
      <c r="BD5" s="203"/>
      <c r="BE5" s="201" t="s">
        <v>73</v>
      </c>
      <c r="BF5" s="202"/>
      <c r="BG5" s="203"/>
      <c r="BH5" s="201" t="s">
        <v>136</v>
      </c>
      <c r="BI5" s="202"/>
      <c r="BJ5" s="203"/>
      <c r="BK5" s="201" t="s">
        <v>68</v>
      </c>
      <c r="BL5" s="202"/>
      <c r="BM5" s="202"/>
      <c r="BN5" s="7"/>
      <c r="BO5" s="4"/>
      <c r="BP5" s="132" t="s">
        <v>64</v>
      </c>
      <c r="BQ5" s="8"/>
      <c r="BR5" s="201" t="s">
        <v>131</v>
      </c>
      <c r="BS5" s="202"/>
      <c r="BT5" s="203"/>
      <c r="BU5" s="201" t="s">
        <v>74</v>
      </c>
      <c r="BV5" s="202"/>
      <c r="BW5" s="203"/>
      <c r="BX5" s="201" t="s">
        <v>162</v>
      </c>
      <c r="BY5" s="202"/>
      <c r="BZ5" s="203"/>
      <c r="CA5" s="197" t="s">
        <v>60</v>
      </c>
      <c r="CB5" s="197"/>
      <c r="CC5" s="197"/>
      <c r="CD5" s="197"/>
      <c r="CE5" s="198" t="s">
        <v>160</v>
      </c>
      <c r="CF5" s="198" t="s">
        <v>161</v>
      </c>
      <c r="CG5" s="201" t="s">
        <v>132</v>
      </c>
      <c r="CH5" s="202"/>
      <c r="CI5" s="203"/>
      <c r="CJ5" s="201" t="s">
        <v>133</v>
      </c>
      <c r="CK5" s="202"/>
      <c r="CL5" s="202"/>
      <c r="CM5" s="7"/>
      <c r="CN5" s="4"/>
      <c r="CO5" s="132" t="s">
        <v>64</v>
      </c>
      <c r="CP5" s="8"/>
      <c r="CQ5" s="177" t="s">
        <v>7</v>
      </c>
      <c r="CR5" s="177"/>
      <c r="CS5" s="196" t="s">
        <v>138</v>
      </c>
      <c r="CT5" s="196"/>
      <c r="CU5" s="196" t="s">
        <v>75</v>
      </c>
      <c r="CV5" s="196"/>
      <c r="CW5" s="177" t="s">
        <v>151</v>
      </c>
      <c r="CX5" s="177"/>
      <c r="CY5" s="196" t="s">
        <v>76</v>
      </c>
      <c r="CZ5" s="196"/>
      <c r="DA5" s="196" t="s">
        <v>77</v>
      </c>
      <c r="DB5" s="196"/>
      <c r="DC5" s="194" t="s">
        <v>152</v>
      </c>
      <c r="DD5" s="194"/>
      <c r="DE5" s="177" t="s">
        <v>78</v>
      </c>
      <c r="DF5" s="177"/>
      <c r="DG5" s="177" t="s">
        <v>139</v>
      </c>
      <c r="DH5" s="177"/>
      <c r="DI5" s="177" t="s">
        <v>140</v>
      </c>
      <c r="DJ5" s="177"/>
      <c r="DK5" s="177" t="s">
        <v>141</v>
      </c>
      <c r="DL5" s="177"/>
      <c r="DM5" s="7"/>
      <c r="DN5" s="4"/>
      <c r="DO5" s="132" t="s">
        <v>64</v>
      </c>
      <c r="DP5" s="8"/>
      <c r="DQ5" s="177" t="s">
        <v>150</v>
      </c>
      <c r="DR5" s="177"/>
      <c r="DS5" s="192" t="s">
        <v>142</v>
      </c>
      <c r="DT5" s="192"/>
      <c r="DU5" s="194" t="s">
        <v>143</v>
      </c>
      <c r="DV5" s="194"/>
      <c r="DW5" s="192" t="s">
        <v>144</v>
      </c>
      <c r="DX5" s="192"/>
      <c r="DY5" s="177" t="s">
        <v>149</v>
      </c>
      <c r="DZ5" s="177"/>
      <c r="EA5" s="177" t="s">
        <v>145</v>
      </c>
      <c r="EB5" s="177"/>
      <c r="EC5" s="177" t="s">
        <v>148</v>
      </c>
      <c r="ED5" s="177"/>
      <c r="EE5" s="178" t="s">
        <v>147</v>
      </c>
      <c r="EF5" s="178"/>
      <c r="EG5" s="178" t="s">
        <v>146</v>
      </c>
      <c r="EH5" s="178"/>
      <c r="EI5" s="178" t="s">
        <v>79</v>
      </c>
      <c r="EJ5" s="178"/>
    </row>
    <row r="6" spans="1:140" s="6" customFormat="1" ht="17.25" customHeight="1">
      <c r="A6" s="7"/>
      <c r="B6" s="133"/>
      <c r="C6" s="11"/>
      <c r="D6" s="183"/>
      <c r="E6" s="184"/>
      <c r="F6" s="185"/>
      <c r="G6" s="183"/>
      <c r="H6" s="184"/>
      <c r="I6" s="185"/>
      <c r="J6" s="183"/>
      <c r="K6" s="184"/>
      <c r="L6" s="185"/>
      <c r="M6" s="183"/>
      <c r="N6" s="184"/>
      <c r="O6" s="185"/>
      <c r="P6" s="183"/>
      <c r="Q6" s="184"/>
      <c r="R6" s="185"/>
      <c r="S6" s="183"/>
      <c r="T6" s="184"/>
      <c r="U6" s="184"/>
      <c r="V6" s="7"/>
      <c r="W6" s="7"/>
      <c r="X6" s="133"/>
      <c r="Y6" s="11"/>
      <c r="Z6" s="183"/>
      <c r="AA6" s="184"/>
      <c r="AB6" s="185"/>
      <c r="AC6" s="183"/>
      <c r="AD6" s="184"/>
      <c r="AE6" s="185"/>
      <c r="AF6" s="180" t="s">
        <v>80</v>
      </c>
      <c r="AG6" s="181"/>
      <c r="AH6" s="182"/>
      <c r="AI6" s="180" t="s">
        <v>81</v>
      </c>
      <c r="AJ6" s="181"/>
      <c r="AK6" s="182"/>
      <c r="AL6" s="183"/>
      <c r="AM6" s="184"/>
      <c r="AN6" s="185"/>
      <c r="AO6" s="183"/>
      <c r="AP6" s="184"/>
      <c r="AQ6" s="184"/>
      <c r="AR6" s="7"/>
      <c r="AS6" s="7"/>
      <c r="AT6" s="133"/>
      <c r="AU6" s="11"/>
      <c r="AV6" s="183"/>
      <c r="AW6" s="184"/>
      <c r="AX6" s="185"/>
      <c r="AY6" s="183"/>
      <c r="AZ6" s="184"/>
      <c r="BA6" s="185"/>
      <c r="BB6" s="183"/>
      <c r="BC6" s="184"/>
      <c r="BD6" s="185"/>
      <c r="BE6" s="183"/>
      <c r="BF6" s="184"/>
      <c r="BG6" s="185"/>
      <c r="BH6" s="183"/>
      <c r="BI6" s="184"/>
      <c r="BJ6" s="185"/>
      <c r="BK6" s="183"/>
      <c r="BL6" s="184"/>
      <c r="BM6" s="184"/>
      <c r="BN6" s="7"/>
      <c r="BO6" s="7"/>
      <c r="BP6" s="133"/>
      <c r="BQ6" s="11"/>
      <c r="BR6" s="183"/>
      <c r="BS6" s="184"/>
      <c r="BT6" s="185"/>
      <c r="BU6" s="183"/>
      <c r="BV6" s="184"/>
      <c r="BW6" s="185"/>
      <c r="BX6" s="183"/>
      <c r="BY6" s="184"/>
      <c r="BZ6" s="185"/>
      <c r="CA6" s="180" t="s">
        <v>81</v>
      </c>
      <c r="CB6" s="181"/>
      <c r="CC6" s="182"/>
      <c r="CD6" s="189" t="s">
        <v>82</v>
      </c>
      <c r="CE6" s="199"/>
      <c r="CF6" s="199"/>
      <c r="CG6" s="183"/>
      <c r="CH6" s="184"/>
      <c r="CI6" s="185"/>
      <c r="CJ6" s="183"/>
      <c r="CK6" s="184"/>
      <c r="CL6" s="184"/>
      <c r="CM6" s="7"/>
      <c r="CN6" s="7"/>
      <c r="CO6" s="133"/>
      <c r="CP6" s="11"/>
      <c r="CQ6" s="174"/>
      <c r="CR6" s="174"/>
      <c r="CS6" s="176"/>
      <c r="CT6" s="176"/>
      <c r="CU6" s="176"/>
      <c r="CV6" s="176"/>
      <c r="CW6" s="174"/>
      <c r="CX6" s="174"/>
      <c r="CY6" s="176"/>
      <c r="CZ6" s="176"/>
      <c r="DA6" s="176"/>
      <c r="DB6" s="176"/>
      <c r="DC6" s="195"/>
      <c r="DD6" s="195"/>
      <c r="DE6" s="174"/>
      <c r="DF6" s="174"/>
      <c r="DG6" s="174"/>
      <c r="DH6" s="174"/>
      <c r="DI6" s="174"/>
      <c r="DJ6" s="174"/>
      <c r="DK6" s="174"/>
      <c r="DL6" s="174"/>
      <c r="DM6" s="7"/>
      <c r="DN6" s="7"/>
      <c r="DO6" s="133"/>
      <c r="DP6" s="11"/>
      <c r="DQ6" s="174"/>
      <c r="DR6" s="174"/>
      <c r="DS6" s="193"/>
      <c r="DT6" s="193"/>
      <c r="DU6" s="195"/>
      <c r="DV6" s="195"/>
      <c r="DW6" s="193"/>
      <c r="DX6" s="193"/>
      <c r="DY6" s="174"/>
      <c r="DZ6" s="174"/>
      <c r="EA6" s="174"/>
      <c r="EB6" s="174"/>
      <c r="EC6" s="174"/>
      <c r="ED6" s="174"/>
      <c r="EE6" s="179"/>
      <c r="EF6" s="179"/>
      <c r="EG6" s="179"/>
      <c r="EH6" s="179"/>
      <c r="EI6" s="179"/>
      <c r="EJ6" s="179"/>
    </row>
    <row r="7" spans="1:140" s="6" customFormat="1" ht="17.25" customHeight="1">
      <c r="A7" s="7"/>
      <c r="B7" s="133"/>
      <c r="C7" s="11"/>
      <c r="D7" s="183"/>
      <c r="E7" s="184"/>
      <c r="F7" s="185"/>
      <c r="G7" s="183"/>
      <c r="H7" s="184"/>
      <c r="I7" s="185"/>
      <c r="J7" s="183"/>
      <c r="K7" s="184"/>
      <c r="L7" s="185"/>
      <c r="M7" s="183"/>
      <c r="N7" s="184"/>
      <c r="O7" s="185"/>
      <c r="P7" s="183"/>
      <c r="Q7" s="184"/>
      <c r="R7" s="185"/>
      <c r="S7" s="183"/>
      <c r="T7" s="184"/>
      <c r="U7" s="184"/>
      <c r="V7" s="7"/>
      <c r="W7" s="7"/>
      <c r="X7" s="133"/>
      <c r="Y7" s="11"/>
      <c r="Z7" s="183"/>
      <c r="AA7" s="184"/>
      <c r="AB7" s="185"/>
      <c r="AC7" s="183"/>
      <c r="AD7" s="184"/>
      <c r="AE7" s="185"/>
      <c r="AF7" s="183"/>
      <c r="AG7" s="184"/>
      <c r="AH7" s="185"/>
      <c r="AI7" s="183"/>
      <c r="AJ7" s="184"/>
      <c r="AK7" s="185"/>
      <c r="AL7" s="183"/>
      <c r="AM7" s="184"/>
      <c r="AN7" s="185"/>
      <c r="AO7" s="183"/>
      <c r="AP7" s="184"/>
      <c r="AQ7" s="184"/>
      <c r="AR7" s="7"/>
      <c r="AS7" s="7"/>
      <c r="AT7" s="133"/>
      <c r="AU7" s="11"/>
      <c r="AV7" s="183"/>
      <c r="AW7" s="184"/>
      <c r="AX7" s="185"/>
      <c r="AY7" s="183"/>
      <c r="AZ7" s="184"/>
      <c r="BA7" s="185"/>
      <c r="BB7" s="183"/>
      <c r="BC7" s="184"/>
      <c r="BD7" s="185"/>
      <c r="BE7" s="183"/>
      <c r="BF7" s="184"/>
      <c r="BG7" s="185"/>
      <c r="BH7" s="183"/>
      <c r="BI7" s="184"/>
      <c r="BJ7" s="185"/>
      <c r="BK7" s="183"/>
      <c r="BL7" s="184"/>
      <c r="BM7" s="184"/>
      <c r="BN7" s="7"/>
      <c r="BO7" s="7"/>
      <c r="BP7" s="133"/>
      <c r="BQ7" s="11"/>
      <c r="BR7" s="183"/>
      <c r="BS7" s="184"/>
      <c r="BT7" s="185"/>
      <c r="BU7" s="183"/>
      <c r="BV7" s="184"/>
      <c r="BW7" s="185"/>
      <c r="BX7" s="183"/>
      <c r="BY7" s="184"/>
      <c r="BZ7" s="185"/>
      <c r="CA7" s="183"/>
      <c r="CB7" s="184"/>
      <c r="CC7" s="185"/>
      <c r="CD7" s="190"/>
      <c r="CE7" s="199"/>
      <c r="CF7" s="199"/>
      <c r="CG7" s="183"/>
      <c r="CH7" s="184"/>
      <c r="CI7" s="185"/>
      <c r="CJ7" s="183"/>
      <c r="CK7" s="184"/>
      <c r="CL7" s="184"/>
      <c r="CM7" s="7"/>
      <c r="CN7" s="7"/>
      <c r="CO7" s="133"/>
      <c r="CP7" s="11"/>
      <c r="CQ7" s="174"/>
      <c r="CR7" s="174"/>
      <c r="CS7" s="176"/>
      <c r="CT7" s="176"/>
      <c r="CU7" s="176"/>
      <c r="CV7" s="176"/>
      <c r="CW7" s="174"/>
      <c r="CX7" s="174"/>
      <c r="CY7" s="176"/>
      <c r="CZ7" s="176"/>
      <c r="DA7" s="176"/>
      <c r="DB7" s="176"/>
      <c r="DC7" s="195"/>
      <c r="DD7" s="195"/>
      <c r="DE7" s="174"/>
      <c r="DF7" s="174"/>
      <c r="DG7" s="174"/>
      <c r="DH7" s="174"/>
      <c r="DI7" s="174"/>
      <c r="DJ7" s="174"/>
      <c r="DK7" s="174"/>
      <c r="DL7" s="174"/>
      <c r="DM7" s="7"/>
      <c r="DN7" s="7"/>
      <c r="DO7" s="133"/>
      <c r="DP7" s="11"/>
      <c r="DQ7" s="174"/>
      <c r="DR7" s="174"/>
      <c r="DS7" s="193"/>
      <c r="DT7" s="193"/>
      <c r="DU7" s="195"/>
      <c r="DV7" s="195"/>
      <c r="DW7" s="193"/>
      <c r="DX7" s="193"/>
      <c r="DY7" s="174"/>
      <c r="DZ7" s="174"/>
      <c r="EA7" s="174"/>
      <c r="EB7" s="174"/>
      <c r="EC7" s="174"/>
      <c r="ED7" s="174"/>
      <c r="EE7" s="179"/>
      <c r="EF7" s="179"/>
      <c r="EG7" s="179"/>
      <c r="EH7" s="179"/>
      <c r="EI7" s="179"/>
      <c r="EJ7" s="179"/>
    </row>
    <row r="8" spans="1:140" s="6" customFormat="1" ht="4.5" customHeight="1">
      <c r="A8" s="7"/>
      <c r="B8" s="133"/>
      <c r="C8" s="11"/>
      <c r="D8" s="183"/>
      <c r="E8" s="184"/>
      <c r="F8" s="185"/>
      <c r="G8" s="183"/>
      <c r="H8" s="184"/>
      <c r="I8" s="185"/>
      <c r="J8" s="183"/>
      <c r="K8" s="184"/>
      <c r="L8" s="185"/>
      <c r="M8" s="183"/>
      <c r="N8" s="184"/>
      <c r="O8" s="185"/>
      <c r="P8" s="183"/>
      <c r="Q8" s="184"/>
      <c r="R8" s="185"/>
      <c r="S8" s="183"/>
      <c r="T8" s="184"/>
      <c r="U8" s="184"/>
      <c r="V8" s="7"/>
      <c r="W8" s="7"/>
      <c r="X8" s="133"/>
      <c r="Y8" s="11"/>
      <c r="Z8" s="183"/>
      <c r="AA8" s="184"/>
      <c r="AB8" s="185"/>
      <c r="AC8" s="183"/>
      <c r="AD8" s="184"/>
      <c r="AE8" s="185"/>
      <c r="AF8" s="183"/>
      <c r="AG8" s="184"/>
      <c r="AH8" s="185"/>
      <c r="AI8" s="183"/>
      <c r="AJ8" s="184"/>
      <c r="AK8" s="185"/>
      <c r="AL8" s="183"/>
      <c r="AM8" s="184"/>
      <c r="AN8" s="185"/>
      <c r="AO8" s="183"/>
      <c r="AP8" s="184"/>
      <c r="AQ8" s="184"/>
      <c r="AR8" s="7"/>
      <c r="AS8" s="7"/>
      <c r="AT8" s="133"/>
      <c r="AU8" s="11"/>
      <c r="AV8" s="183"/>
      <c r="AW8" s="184"/>
      <c r="AX8" s="185"/>
      <c r="AY8" s="183"/>
      <c r="AZ8" s="184"/>
      <c r="BA8" s="185"/>
      <c r="BB8" s="183"/>
      <c r="BC8" s="184"/>
      <c r="BD8" s="185"/>
      <c r="BE8" s="183"/>
      <c r="BF8" s="184"/>
      <c r="BG8" s="185"/>
      <c r="BH8" s="183"/>
      <c r="BI8" s="184"/>
      <c r="BJ8" s="185"/>
      <c r="BK8" s="183"/>
      <c r="BL8" s="184"/>
      <c r="BM8" s="184"/>
      <c r="BN8" s="7"/>
      <c r="BO8" s="7"/>
      <c r="BP8" s="133"/>
      <c r="BQ8" s="11"/>
      <c r="BR8" s="183"/>
      <c r="BS8" s="184"/>
      <c r="BT8" s="185"/>
      <c r="BU8" s="183"/>
      <c r="BV8" s="184"/>
      <c r="BW8" s="185"/>
      <c r="BX8" s="183"/>
      <c r="BY8" s="184"/>
      <c r="BZ8" s="185"/>
      <c r="CA8" s="183"/>
      <c r="CB8" s="184"/>
      <c r="CC8" s="185"/>
      <c r="CD8" s="190"/>
      <c r="CE8" s="199"/>
      <c r="CF8" s="199"/>
      <c r="CG8" s="183"/>
      <c r="CH8" s="184"/>
      <c r="CI8" s="185"/>
      <c r="CJ8" s="183"/>
      <c r="CK8" s="184"/>
      <c r="CL8" s="184"/>
      <c r="CM8" s="7"/>
      <c r="CN8" s="7"/>
      <c r="CO8" s="133"/>
      <c r="CP8" s="11"/>
      <c r="CQ8" s="50"/>
      <c r="CR8" s="49"/>
      <c r="CS8" s="50"/>
      <c r="CT8" s="51"/>
      <c r="CU8" s="50"/>
      <c r="CV8" s="51"/>
      <c r="CW8" s="50"/>
      <c r="CX8" s="49"/>
      <c r="CY8" s="52"/>
      <c r="CZ8" s="51"/>
      <c r="DA8" s="52"/>
      <c r="DB8" s="51"/>
      <c r="DC8" s="50"/>
      <c r="DD8" s="49"/>
      <c r="DE8" s="50"/>
      <c r="DF8" s="49"/>
      <c r="DG8" s="50"/>
      <c r="DH8" s="49"/>
      <c r="DI8" s="50"/>
      <c r="DJ8" s="49"/>
      <c r="DK8" s="50"/>
      <c r="DL8" s="49"/>
      <c r="DM8" s="7"/>
      <c r="DN8" s="7"/>
      <c r="DO8" s="133"/>
      <c r="DP8" s="11"/>
      <c r="DQ8" s="50"/>
      <c r="DR8" s="49"/>
      <c r="DS8" s="54"/>
      <c r="DT8" s="53"/>
      <c r="DU8" s="56"/>
      <c r="DV8" s="55"/>
      <c r="DW8" s="54"/>
      <c r="DX8" s="53"/>
      <c r="DY8" s="56"/>
      <c r="DZ8" s="55"/>
      <c r="EA8" s="56"/>
      <c r="EB8" s="55"/>
      <c r="EC8" s="56"/>
      <c r="ED8" s="55"/>
      <c r="EE8" s="56"/>
      <c r="EF8" s="55"/>
      <c r="EG8" s="56"/>
      <c r="EH8" s="55"/>
      <c r="EI8" s="56"/>
      <c r="EJ8" s="55"/>
    </row>
    <row r="9" spans="1:140" s="6" customFormat="1" ht="17.25" customHeight="1">
      <c r="A9" s="7"/>
      <c r="B9" s="133"/>
      <c r="C9" s="11"/>
      <c r="D9" s="186"/>
      <c r="E9" s="187"/>
      <c r="F9" s="188"/>
      <c r="G9" s="186"/>
      <c r="H9" s="187"/>
      <c r="I9" s="188"/>
      <c r="J9" s="186"/>
      <c r="K9" s="187"/>
      <c r="L9" s="188"/>
      <c r="M9" s="186"/>
      <c r="N9" s="187"/>
      <c r="O9" s="188"/>
      <c r="P9" s="186"/>
      <c r="Q9" s="187"/>
      <c r="R9" s="188"/>
      <c r="S9" s="186"/>
      <c r="T9" s="187"/>
      <c r="U9" s="187"/>
      <c r="V9" s="7"/>
      <c r="W9" s="7"/>
      <c r="X9" s="133"/>
      <c r="Y9" s="11"/>
      <c r="Z9" s="186"/>
      <c r="AA9" s="187"/>
      <c r="AB9" s="188"/>
      <c r="AC9" s="186"/>
      <c r="AD9" s="187"/>
      <c r="AE9" s="188"/>
      <c r="AF9" s="186"/>
      <c r="AG9" s="187"/>
      <c r="AH9" s="188"/>
      <c r="AI9" s="186"/>
      <c r="AJ9" s="187"/>
      <c r="AK9" s="188"/>
      <c r="AL9" s="186"/>
      <c r="AM9" s="187"/>
      <c r="AN9" s="188"/>
      <c r="AO9" s="186"/>
      <c r="AP9" s="187"/>
      <c r="AQ9" s="187"/>
      <c r="AR9" s="7"/>
      <c r="AS9" s="7"/>
      <c r="AT9" s="133"/>
      <c r="AU9" s="11"/>
      <c r="AV9" s="186"/>
      <c r="AW9" s="187"/>
      <c r="AX9" s="188"/>
      <c r="AY9" s="186"/>
      <c r="AZ9" s="187"/>
      <c r="BA9" s="188"/>
      <c r="BB9" s="186"/>
      <c r="BC9" s="187"/>
      <c r="BD9" s="188"/>
      <c r="BE9" s="186"/>
      <c r="BF9" s="187"/>
      <c r="BG9" s="188"/>
      <c r="BH9" s="186"/>
      <c r="BI9" s="187"/>
      <c r="BJ9" s="188"/>
      <c r="BK9" s="186"/>
      <c r="BL9" s="187"/>
      <c r="BM9" s="187"/>
      <c r="BN9" s="7"/>
      <c r="BO9" s="7"/>
      <c r="BP9" s="133"/>
      <c r="BQ9" s="11"/>
      <c r="BR9" s="186"/>
      <c r="BS9" s="187"/>
      <c r="BT9" s="188"/>
      <c r="BU9" s="186"/>
      <c r="BV9" s="187"/>
      <c r="BW9" s="188"/>
      <c r="BX9" s="186"/>
      <c r="BY9" s="187"/>
      <c r="BZ9" s="188"/>
      <c r="CA9" s="186"/>
      <c r="CB9" s="187"/>
      <c r="CC9" s="188"/>
      <c r="CD9" s="191"/>
      <c r="CE9" s="200"/>
      <c r="CF9" s="200"/>
      <c r="CG9" s="186"/>
      <c r="CH9" s="187"/>
      <c r="CI9" s="188"/>
      <c r="CJ9" s="186"/>
      <c r="CK9" s="187"/>
      <c r="CL9" s="187"/>
      <c r="CM9" s="7"/>
      <c r="CN9" s="7"/>
      <c r="CO9" s="133"/>
      <c r="CP9" s="11"/>
      <c r="CQ9" s="175" t="s">
        <v>83</v>
      </c>
      <c r="CR9" s="174" t="s">
        <v>84</v>
      </c>
      <c r="CS9" s="175" t="s">
        <v>83</v>
      </c>
      <c r="CT9" s="174" t="s">
        <v>84</v>
      </c>
      <c r="CU9" s="175" t="s">
        <v>83</v>
      </c>
      <c r="CV9" s="174" t="s">
        <v>84</v>
      </c>
      <c r="CW9" s="175" t="s">
        <v>83</v>
      </c>
      <c r="CX9" s="174" t="s">
        <v>84</v>
      </c>
      <c r="CY9" s="175" t="s">
        <v>83</v>
      </c>
      <c r="CZ9" s="174" t="s">
        <v>84</v>
      </c>
      <c r="DA9" s="175" t="s">
        <v>83</v>
      </c>
      <c r="DB9" s="174" t="s">
        <v>84</v>
      </c>
      <c r="DC9" s="175" t="s">
        <v>83</v>
      </c>
      <c r="DD9" s="174" t="s">
        <v>84</v>
      </c>
      <c r="DE9" s="175" t="s">
        <v>83</v>
      </c>
      <c r="DF9" s="174" t="s">
        <v>84</v>
      </c>
      <c r="DG9" s="175" t="s">
        <v>83</v>
      </c>
      <c r="DH9" s="174" t="s">
        <v>84</v>
      </c>
      <c r="DI9" s="175" t="s">
        <v>83</v>
      </c>
      <c r="DJ9" s="174" t="s">
        <v>84</v>
      </c>
      <c r="DK9" s="175" t="s">
        <v>83</v>
      </c>
      <c r="DL9" s="174" t="s">
        <v>84</v>
      </c>
      <c r="DM9" s="7"/>
      <c r="DN9" s="7"/>
      <c r="DO9" s="133"/>
      <c r="DP9" s="11"/>
      <c r="DQ9" s="175" t="s">
        <v>83</v>
      </c>
      <c r="DR9" s="174" t="s">
        <v>84</v>
      </c>
      <c r="DS9" s="175" t="s">
        <v>83</v>
      </c>
      <c r="DT9" s="174" t="s">
        <v>84</v>
      </c>
      <c r="DU9" s="175" t="s">
        <v>83</v>
      </c>
      <c r="DV9" s="174" t="s">
        <v>84</v>
      </c>
      <c r="DW9" s="175" t="s">
        <v>83</v>
      </c>
      <c r="DX9" s="174" t="s">
        <v>84</v>
      </c>
      <c r="DY9" s="175" t="s">
        <v>83</v>
      </c>
      <c r="DZ9" s="174" t="s">
        <v>84</v>
      </c>
      <c r="EA9" s="175" t="s">
        <v>83</v>
      </c>
      <c r="EB9" s="174" t="s">
        <v>84</v>
      </c>
      <c r="EC9" s="175" t="s">
        <v>83</v>
      </c>
      <c r="ED9" s="174" t="s">
        <v>84</v>
      </c>
      <c r="EE9" s="175" t="s">
        <v>83</v>
      </c>
      <c r="EF9" s="174" t="s">
        <v>84</v>
      </c>
      <c r="EG9" s="175" t="s">
        <v>83</v>
      </c>
      <c r="EH9" s="174" t="s">
        <v>84</v>
      </c>
      <c r="EI9" s="175" t="s">
        <v>83</v>
      </c>
      <c r="EJ9" s="174" t="s">
        <v>84</v>
      </c>
    </row>
    <row r="10" spans="1:140" s="15" customFormat="1" ht="17.25" customHeight="1">
      <c r="A10" s="13"/>
      <c r="B10" s="134"/>
      <c r="C10" s="14"/>
      <c r="D10" s="77" t="s">
        <v>85</v>
      </c>
      <c r="E10" s="102" t="s">
        <v>86</v>
      </c>
      <c r="F10" s="102" t="s">
        <v>87</v>
      </c>
      <c r="G10" s="77" t="s">
        <v>85</v>
      </c>
      <c r="H10" s="102" t="s">
        <v>86</v>
      </c>
      <c r="I10" s="102" t="s">
        <v>87</v>
      </c>
      <c r="J10" s="77" t="s">
        <v>85</v>
      </c>
      <c r="K10" s="102" t="s">
        <v>86</v>
      </c>
      <c r="L10" s="102" t="s">
        <v>87</v>
      </c>
      <c r="M10" s="77" t="s">
        <v>85</v>
      </c>
      <c r="N10" s="102" t="s">
        <v>86</v>
      </c>
      <c r="O10" s="102" t="s">
        <v>87</v>
      </c>
      <c r="P10" s="77" t="s">
        <v>85</v>
      </c>
      <c r="Q10" s="102" t="s">
        <v>86</v>
      </c>
      <c r="R10" s="102" t="s">
        <v>87</v>
      </c>
      <c r="S10" s="77" t="s">
        <v>85</v>
      </c>
      <c r="T10" s="102" t="s">
        <v>86</v>
      </c>
      <c r="U10" s="103" t="s">
        <v>87</v>
      </c>
      <c r="V10" s="3"/>
      <c r="W10" s="13"/>
      <c r="X10" s="134"/>
      <c r="Y10" s="14"/>
      <c r="Z10" s="77" t="s">
        <v>85</v>
      </c>
      <c r="AA10" s="102" t="s">
        <v>86</v>
      </c>
      <c r="AB10" s="102" t="s">
        <v>87</v>
      </c>
      <c r="AC10" s="77" t="s">
        <v>85</v>
      </c>
      <c r="AD10" s="102" t="s">
        <v>86</v>
      </c>
      <c r="AE10" s="102" t="s">
        <v>87</v>
      </c>
      <c r="AF10" s="77" t="s">
        <v>85</v>
      </c>
      <c r="AG10" s="102" t="s">
        <v>86</v>
      </c>
      <c r="AH10" s="102" t="s">
        <v>87</v>
      </c>
      <c r="AI10" s="77" t="s">
        <v>85</v>
      </c>
      <c r="AJ10" s="102" t="s">
        <v>86</v>
      </c>
      <c r="AK10" s="102" t="s">
        <v>87</v>
      </c>
      <c r="AL10" s="77" t="s">
        <v>85</v>
      </c>
      <c r="AM10" s="102" t="s">
        <v>86</v>
      </c>
      <c r="AN10" s="102" t="s">
        <v>87</v>
      </c>
      <c r="AO10" s="77" t="s">
        <v>85</v>
      </c>
      <c r="AP10" s="102" t="s">
        <v>86</v>
      </c>
      <c r="AQ10" s="103" t="s">
        <v>87</v>
      </c>
      <c r="AR10" s="3"/>
      <c r="AS10" s="13"/>
      <c r="AT10" s="134"/>
      <c r="AU10" s="14"/>
      <c r="AV10" s="77" t="s">
        <v>85</v>
      </c>
      <c r="AW10" s="102" t="s">
        <v>86</v>
      </c>
      <c r="AX10" s="102" t="s">
        <v>87</v>
      </c>
      <c r="AY10" s="77" t="s">
        <v>85</v>
      </c>
      <c r="AZ10" s="102" t="s">
        <v>86</v>
      </c>
      <c r="BA10" s="102" t="s">
        <v>87</v>
      </c>
      <c r="BB10" s="77" t="s">
        <v>85</v>
      </c>
      <c r="BC10" s="102" t="s">
        <v>86</v>
      </c>
      <c r="BD10" s="102" t="s">
        <v>87</v>
      </c>
      <c r="BE10" s="77" t="s">
        <v>85</v>
      </c>
      <c r="BF10" s="102" t="s">
        <v>86</v>
      </c>
      <c r="BG10" s="102" t="s">
        <v>87</v>
      </c>
      <c r="BH10" s="77" t="s">
        <v>85</v>
      </c>
      <c r="BI10" s="102" t="s">
        <v>86</v>
      </c>
      <c r="BJ10" s="102" t="s">
        <v>87</v>
      </c>
      <c r="BK10" s="77" t="s">
        <v>85</v>
      </c>
      <c r="BL10" s="102" t="s">
        <v>86</v>
      </c>
      <c r="BM10" s="103" t="s">
        <v>87</v>
      </c>
      <c r="BN10" s="3"/>
      <c r="BO10" s="3"/>
      <c r="BP10" s="133"/>
      <c r="BQ10" s="3"/>
      <c r="BR10" s="78" t="s">
        <v>85</v>
      </c>
      <c r="BS10" s="104" t="s">
        <v>86</v>
      </c>
      <c r="BT10" s="104" t="s">
        <v>87</v>
      </c>
      <c r="BU10" s="78" t="s">
        <v>85</v>
      </c>
      <c r="BV10" s="104" t="s">
        <v>86</v>
      </c>
      <c r="BW10" s="104" t="s">
        <v>87</v>
      </c>
      <c r="BX10" s="78" t="s">
        <v>85</v>
      </c>
      <c r="BY10" s="104" t="s">
        <v>86</v>
      </c>
      <c r="BZ10" s="104" t="s">
        <v>87</v>
      </c>
      <c r="CA10" s="78" t="s">
        <v>85</v>
      </c>
      <c r="CB10" s="104" t="s">
        <v>86</v>
      </c>
      <c r="CC10" s="104" t="s">
        <v>87</v>
      </c>
      <c r="CD10" s="78" t="s">
        <v>85</v>
      </c>
      <c r="CE10" s="78" t="s">
        <v>85</v>
      </c>
      <c r="CF10" s="78" t="s">
        <v>85</v>
      </c>
      <c r="CG10" s="78" t="s">
        <v>85</v>
      </c>
      <c r="CH10" s="104" t="s">
        <v>86</v>
      </c>
      <c r="CI10" s="104" t="s">
        <v>87</v>
      </c>
      <c r="CJ10" s="78" t="s">
        <v>85</v>
      </c>
      <c r="CK10" s="104" t="s">
        <v>86</v>
      </c>
      <c r="CL10" s="105" t="s">
        <v>87</v>
      </c>
      <c r="CM10" s="3"/>
      <c r="CN10" s="3"/>
      <c r="CO10" s="133"/>
      <c r="CP10" s="3"/>
      <c r="CQ10" s="176"/>
      <c r="CR10" s="174"/>
      <c r="CS10" s="176"/>
      <c r="CT10" s="174"/>
      <c r="CU10" s="176"/>
      <c r="CV10" s="174"/>
      <c r="CW10" s="176"/>
      <c r="CX10" s="174"/>
      <c r="CY10" s="176"/>
      <c r="CZ10" s="174"/>
      <c r="DA10" s="176"/>
      <c r="DB10" s="174"/>
      <c r="DC10" s="176"/>
      <c r="DD10" s="174"/>
      <c r="DE10" s="176"/>
      <c r="DF10" s="174"/>
      <c r="DG10" s="176"/>
      <c r="DH10" s="174"/>
      <c r="DI10" s="176"/>
      <c r="DJ10" s="174"/>
      <c r="DK10" s="176"/>
      <c r="DL10" s="174"/>
      <c r="DM10" s="3"/>
      <c r="DN10" s="3"/>
      <c r="DO10" s="133"/>
      <c r="DP10" s="3"/>
      <c r="DQ10" s="176"/>
      <c r="DR10" s="174"/>
      <c r="DS10" s="176"/>
      <c r="DT10" s="174"/>
      <c r="DU10" s="176"/>
      <c r="DV10" s="174"/>
      <c r="DW10" s="176"/>
      <c r="DX10" s="174"/>
      <c r="DY10" s="176"/>
      <c r="DZ10" s="174"/>
      <c r="EA10" s="176"/>
      <c r="EB10" s="174"/>
      <c r="EC10" s="176"/>
      <c r="ED10" s="174"/>
      <c r="EE10" s="176"/>
      <c r="EF10" s="174"/>
      <c r="EG10" s="176"/>
      <c r="EH10" s="174"/>
      <c r="EI10" s="176"/>
      <c r="EJ10" s="174"/>
    </row>
    <row r="11" spans="1:140" s="15" customFormat="1" ht="18" customHeight="1">
      <c r="A11" s="3"/>
      <c r="B11" s="57" t="s">
        <v>88</v>
      </c>
      <c r="C11" s="20"/>
      <c r="D11" s="85">
        <f>E11+F11</f>
        <v>44746</v>
      </c>
      <c r="E11" s="86">
        <f>H11+K11+N11+Q11+T11+AA11+AD11</f>
        <v>22763</v>
      </c>
      <c r="F11" s="86">
        <f>I11+L11+O11+R11+U11+AB11+AE11</f>
        <v>21983</v>
      </c>
      <c r="G11" s="86">
        <f>H11+I11</f>
        <v>44276</v>
      </c>
      <c r="H11" s="86">
        <v>22485</v>
      </c>
      <c r="I11" s="86">
        <v>21791</v>
      </c>
      <c r="J11" s="86">
        <f>K11+L11</f>
        <v>112</v>
      </c>
      <c r="K11" s="86">
        <v>66</v>
      </c>
      <c r="L11" s="86">
        <v>46</v>
      </c>
      <c r="M11" s="86">
        <f>N11+O11</f>
        <v>36</v>
      </c>
      <c r="N11" s="86">
        <v>18</v>
      </c>
      <c r="O11" s="86">
        <v>18</v>
      </c>
      <c r="P11" s="86">
        <f>Q11+R11</f>
        <v>19</v>
      </c>
      <c r="Q11" s="86">
        <v>18</v>
      </c>
      <c r="R11" s="86">
        <v>1</v>
      </c>
      <c r="S11" s="86">
        <f>T11+U11</f>
        <v>80</v>
      </c>
      <c r="T11" s="86">
        <v>62</v>
      </c>
      <c r="U11" s="86">
        <v>18</v>
      </c>
      <c r="V11" s="18"/>
      <c r="W11" s="3"/>
      <c r="X11" s="57" t="s">
        <v>88</v>
      </c>
      <c r="Y11" s="20"/>
      <c r="Z11" s="85">
        <f>AA11+AB11</f>
        <v>216</v>
      </c>
      <c r="AA11" s="86">
        <v>110</v>
      </c>
      <c r="AB11" s="86">
        <v>106</v>
      </c>
      <c r="AC11" s="86">
        <f>AD11+AE11</f>
        <v>7</v>
      </c>
      <c r="AD11" s="86">
        <v>4</v>
      </c>
      <c r="AE11" s="86">
        <v>3</v>
      </c>
      <c r="AF11" s="86">
        <f>AG11+AH11</f>
        <v>252</v>
      </c>
      <c r="AG11" s="86">
        <v>144</v>
      </c>
      <c r="AH11" s="86">
        <v>108</v>
      </c>
      <c r="AI11" s="86">
        <f>AJ11+AK11</f>
        <v>8</v>
      </c>
      <c r="AJ11" s="86">
        <v>8</v>
      </c>
      <c r="AK11" s="86">
        <v>0</v>
      </c>
      <c r="AL11" s="106">
        <f aca="true" t="shared" si="0" ref="AL11:AL32">G11/D11*100</f>
        <v>98.94962678228222</v>
      </c>
      <c r="AM11" s="106">
        <f aca="true" t="shared" si="1" ref="AM11:AM32">H11/E11*100</f>
        <v>98.77871985239204</v>
      </c>
      <c r="AN11" s="106">
        <f aca="true" t="shared" si="2" ref="AN11:AN32">I11/F11*100</f>
        <v>99.1265978255925</v>
      </c>
      <c r="AO11" s="106">
        <f aca="true" t="shared" si="3" ref="AO11:AO31">(S11+AI11)/D11*100</f>
        <v>0.19666562374290442</v>
      </c>
      <c r="AP11" s="106">
        <f aca="true" t="shared" si="4" ref="AP11:AP31">(T11+AJ11)/E11*100</f>
        <v>0.3075165839300619</v>
      </c>
      <c r="AQ11" s="106">
        <f aca="true" t="shared" si="5" ref="AQ11:AQ32">(U11+AK11)/F11*100</f>
        <v>0.08188145385070282</v>
      </c>
      <c r="AR11" s="18"/>
      <c r="AS11" s="3"/>
      <c r="AT11" s="57" t="s">
        <v>88</v>
      </c>
      <c r="AU11" s="16"/>
      <c r="AV11" s="85">
        <f>AW11+AX11</f>
        <v>40859</v>
      </c>
      <c r="AW11" s="86">
        <f>AZ11+BC11+BF11+BI11+BL11+BS11+BV11+BY11</f>
        <v>20577</v>
      </c>
      <c r="AX11" s="86">
        <f>BA11+BD11+BG11+BJ11+BM11+BT11+BW11+BZ11</f>
        <v>20282</v>
      </c>
      <c r="AY11" s="86">
        <f>AZ11+BA11</f>
        <v>18577</v>
      </c>
      <c r="AZ11" s="86">
        <v>9431</v>
      </c>
      <c r="BA11" s="86">
        <v>9146</v>
      </c>
      <c r="BB11" s="86">
        <f>BC11+BD11</f>
        <v>8883</v>
      </c>
      <c r="BC11" s="86">
        <v>3311</v>
      </c>
      <c r="BD11" s="86">
        <v>5572</v>
      </c>
      <c r="BE11" s="86">
        <f>BF11+BG11</f>
        <v>1605</v>
      </c>
      <c r="BF11" s="86">
        <v>1069</v>
      </c>
      <c r="BG11" s="86">
        <v>536</v>
      </c>
      <c r="BH11" s="86">
        <f>BI11+BJ11</f>
        <v>241</v>
      </c>
      <c r="BI11" s="86">
        <v>192</v>
      </c>
      <c r="BJ11" s="86">
        <v>49</v>
      </c>
      <c r="BK11" s="86">
        <f>BL11+BM11</f>
        <v>9582</v>
      </c>
      <c r="BL11" s="86">
        <v>5506</v>
      </c>
      <c r="BM11" s="86">
        <v>4076</v>
      </c>
      <c r="BN11" s="18"/>
      <c r="BO11" s="48"/>
      <c r="BP11" s="58" t="s">
        <v>88</v>
      </c>
      <c r="BQ11" s="17"/>
      <c r="BR11" s="85">
        <f>BS11+BT11</f>
        <v>178</v>
      </c>
      <c r="BS11" s="86">
        <v>55</v>
      </c>
      <c r="BT11" s="86">
        <v>123</v>
      </c>
      <c r="BU11" s="86">
        <f>BV11+BW11</f>
        <v>1792</v>
      </c>
      <c r="BV11" s="86">
        <v>1013</v>
      </c>
      <c r="BW11" s="86">
        <v>779</v>
      </c>
      <c r="BX11" s="86">
        <f>BY11+BZ11</f>
        <v>1</v>
      </c>
      <c r="BY11" s="86">
        <v>0</v>
      </c>
      <c r="BZ11" s="86">
        <v>1</v>
      </c>
      <c r="CA11" s="86">
        <f>CB11+CC11</f>
        <v>2</v>
      </c>
      <c r="CB11" s="86">
        <v>2</v>
      </c>
      <c r="CC11" s="86">
        <v>0</v>
      </c>
      <c r="CD11" s="86">
        <v>20619</v>
      </c>
      <c r="CE11" s="86">
        <v>1882</v>
      </c>
      <c r="CF11" s="86">
        <v>556</v>
      </c>
      <c r="CG11" s="107">
        <f>AY11/AV11*100</f>
        <v>45.46611517658288</v>
      </c>
      <c r="CH11" s="107">
        <f>AZ11/AW11*100</f>
        <v>45.83272585896875</v>
      </c>
      <c r="CI11" s="107">
        <f>BA11/AX11*100</f>
        <v>45.09417217236959</v>
      </c>
      <c r="CJ11" s="107">
        <f>(BK11+CA11)/AV11*100</f>
        <v>23.456276462957977</v>
      </c>
      <c r="CK11" s="107">
        <f>(BL11+CB11)/AW11*100</f>
        <v>26.767750400933082</v>
      </c>
      <c r="CL11" s="107">
        <f>(BM11+CC11)/AX11*100</f>
        <v>20.096637412483975</v>
      </c>
      <c r="CM11" s="18"/>
      <c r="CN11" s="48"/>
      <c r="CO11" s="58" t="s">
        <v>88</v>
      </c>
      <c r="CP11" s="17"/>
      <c r="CQ11" s="30">
        <f>CS11+CU11+CW11+CY11+DA11+DC11+DE11+DG11+DI11+DK11+DQ11+DS11+DU11+DW11+DY11+EA11+EC11+EE11+EG11+EI11</f>
        <v>9584</v>
      </c>
      <c r="CR11" s="30">
        <f>CT11+CV11+CX11+CZ11+DB11+DD11+DF11+DH11+DJ11+DL11+DR11+DT11+DV11+DX11+DZ11+EB11+ED11+EF11+EH11+EJ11</f>
        <v>775</v>
      </c>
      <c r="CS11" s="30">
        <v>209</v>
      </c>
      <c r="CT11" s="30">
        <v>6</v>
      </c>
      <c r="CU11" s="30">
        <v>79</v>
      </c>
      <c r="CV11" s="30">
        <v>2</v>
      </c>
      <c r="CW11" s="30">
        <v>12</v>
      </c>
      <c r="CX11" s="30">
        <v>3</v>
      </c>
      <c r="CY11" s="30">
        <v>949</v>
      </c>
      <c r="CZ11" s="30">
        <v>80</v>
      </c>
      <c r="DA11" s="30">
        <v>1866</v>
      </c>
      <c r="DB11" s="30">
        <v>336</v>
      </c>
      <c r="DC11" s="30">
        <v>187</v>
      </c>
      <c r="DD11" s="30">
        <v>4</v>
      </c>
      <c r="DE11" s="30">
        <v>107</v>
      </c>
      <c r="DF11" s="30">
        <v>16</v>
      </c>
      <c r="DG11" s="30">
        <v>407</v>
      </c>
      <c r="DH11" s="30">
        <v>32</v>
      </c>
      <c r="DI11" s="30">
        <v>1274</v>
      </c>
      <c r="DJ11" s="30">
        <v>27</v>
      </c>
      <c r="DK11" s="30">
        <v>251</v>
      </c>
      <c r="DL11" s="30">
        <v>2</v>
      </c>
      <c r="DM11" s="18"/>
      <c r="DN11" s="48"/>
      <c r="DO11" s="58" t="s">
        <v>88</v>
      </c>
      <c r="DP11" s="17"/>
      <c r="DQ11" s="30">
        <v>66</v>
      </c>
      <c r="DR11" s="30">
        <v>6</v>
      </c>
      <c r="DS11" s="30">
        <v>143</v>
      </c>
      <c r="DT11" s="30">
        <v>25</v>
      </c>
      <c r="DU11" s="30">
        <v>729</v>
      </c>
      <c r="DV11" s="30">
        <v>37</v>
      </c>
      <c r="DW11" s="30">
        <v>393</v>
      </c>
      <c r="DX11" s="30">
        <v>16</v>
      </c>
      <c r="DY11" s="30">
        <v>34</v>
      </c>
      <c r="DZ11" s="30">
        <v>4</v>
      </c>
      <c r="EA11" s="30">
        <v>634</v>
      </c>
      <c r="EB11" s="30">
        <v>16</v>
      </c>
      <c r="EC11" s="30">
        <v>321</v>
      </c>
      <c r="ED11" s="30">
        <v>11</v>
      </c>
      <c r="EE11" s="30">
        <v>375</v>
      </c>
      <c r="EF11" s="30">
        <v>53</v>
      </c>
      <c r="EG11" s="30">
        <v>1477</v>
      </c>
      <c r="EH11" s="30">
        <v>96</v>
      </c>
      <c r="EI11" s="30">
        <v>71</v>
      </c>
      <c r="EJ11" s="30">
        <v>3</v>
      </c>
    </row>
    <row r="12" spans="1:140" s="15" customFormat="1" ht="18" customHeight="1">
      <c r="A12" s="3"/>
      <c r="B12" s="57" t="s">
        <v>89</v>
      </c>
      <c r="C12" s="20"/>
      <c r="D12" s="92">
        <f>+D13+D14</f>
        <v>3064</v>
      </c>
      <c r="E12" s="30">
        <f aca="true" t="shared" si="6" ref="E12:U12">+E13+E14</f>
        <v>1582</v>
      </c>
      <c r="F12" s="30">
        <f t="shared" si="6"/>
        <v>1482</v>
      </c>
      <c r="G12" s="30">
        <f t="shared" si="6"/>
        <v>3034</v>
      </c>
      <c r="H12" s="30">
        <f t="shared" si="6"/>
        <v>1563</v>
      </c>
      <c r="I12" s="30">
        <f t="shared" si="6"/>
        <v>1471</v>
      </c>
      <c r="J12" s="30">
        <f t="shared" si="6"/>
        <v>2</v>
      </c>
      <c r="K12" s="30">
        <f t="shared" si="6"/>
        <v>0</v>
      </c>
      <c r="L12" s="30">
        <f t="shared" si="6"/>
        <v>2</v>
      </c>
      <c r="M12" s="30">
        <f t="shared" si="6"/>
        <v>4</v>
      </c>
      <c r="N12" s="30">
        <f t="shared" si="6"/>
        <v>1</v>
      </c>
      <c r="O12" s="30">
        <f t="shared" si="6"/>
        <v>3</v>
      </c>
      <c r="P12" s="30">
        <f t="shared" si="6"/>
        <v>0</v>
      </c>
      <c r="Q12" s="30">
        <f t="shared" si="6"/>
        <v>0</v>
      </c>
      <c r="R12" s="30">
        <f t="shared" si="6"/>
        <v>0</v>
      </c>
      <c r="S12" s="30">
        <f t="shared" si="6"/>
        <v>7</v>
      </c>
      <c r="T12" s="30">
        <f t="shared" si="6"/>
        <v>7</v>
      </c>
      <c r="U12" s="30">
        <f t="shared" si="6"/>
        <v>0</v>
      </c>
      <c r="V12" s="18"/>
      <c r="W12" s="3"/>
      <c r="X12" s="57" t="s">
        <v>89</v>
      </c>
      <c r="Y12" s="20"/>
      <c r="Z12" s="30">
        <f aca="true" t="shared" si="7" ref="Z12:AK12">+Z13+Z14</f>
        <v>17</v>
      </c>
      <c r="AA12" s="30">
        <f t="shared" si="7"/>
        <v>11</v>
      </c>
      <c r="AB12" s="30">
        <f t="shared" si="7"/>
        <v>6</v>
      </c>
      <c r="AC12" s="30">
        <f t="shared" si="7"/>
        <v>0</v>
      </c>
      <c r="AD12" s="30">
        <f t="shared" si="7"/>
        <v>0</v>
      </c>
      <c r="AE12" s="30">
        <f t="shared" si="7"/>
        <v>0</v>
      </c>
      <c r="AF12" s="30">
        <f t="shared" si="7"/>
        <v>21</v>
      </c>
      <c r="AG12" s="30">
        <f t="shared" si="7"/>
        <v>14</v>
      </c>
      <c r="AH12" s="30">
        <f t="shared" si="7"/>
        <v>7</v>
      </c>
      <c r="AI12" s="30">
        <f t="shared" si="7"/>
        <v>0</v>
      </c>
      <c r="AJ12" s="30">
        <f t="shared" si="7"/>
        <v>0</v>
      </c>
      <c r="AK12" s="30">
        <f t="shared" si="7"/>
        <v>0</v>
      </c>
      <c r="AL12" s="106">
        <f t="shared" si="0"/>
        <v>99.02088772845953</v>
      </c>
      <c r="AM12" s="106">
        <f t="shared" si="1"/>
        <v>98.79898862199748</v>
      </c>
      <c r="AN12" s="106">
        <f t="shared" si="2"/>
        <v>99.25775978407557</v>
      </c>
      <c r="AO12" s="106">
        <f aca="true" t="shared" si="8" ref="AO12:AP15">(S12+AI12)/D12*100</f>
        <v>0.22845953002610966</v>
      </c>
      <c r="AP12" s="106">
        <f t="shared" si="8"/>
        <v>0.4424778761061947</v>
      </c>
      <c r="AQ12" s="30">
        <f t="shared" si="5"/>
        <v>0</v>
      </c>
      <c r="AR12" s="18"/>
      <c r="AS12" s="3"/>
      <c r="AT12" s="57" t="s">
        <v>89</v>
      </c>
      <c r="AU12" s="16"/>
      <c r="AV12" s="92">
        <f>+AV13+AV14</f>
        <v>2887</v>
      </c>
      <c r="AW12" s="30">
        <f aca="true" t="shared" si="9" ref="AW12:BM12">+AW13+AW14</f>
        <v>1465</v>
      </c>
      <c r="AX12" s="30">
        <f t="shared" si="9"/>
        <v>1422</v>
      </c>
      <c r="AY12" s="30">
        <f t="shared" si="9"/>
        <v>1072</v>
      </c>
      <c r="AZ12" s="30">
        <f t="shared" si="9"/>
        <v>545</v>
      </c>
      <c r="BA12" s="30">
        <f t="shared" si="9"/>
        <v>527</v>
      </c>
      <c r="BB12" s="30">
        <f t="shared" si="9"/>
        <v>664</v>
      </c>
      <c r="BC12" s="30">
        <f t="shared" si="9"/>
        <v>294</v>
      </c>
      <c r="BD12" s="30">
        <f t="shared" si="9"/>
        <v>370</v>
      </c>
      <c r="BE12" s="30">
        <f t="shared" si="9"/>
        <v>79</v>
      </c>
      <c r="BF12" s="30">
        <f t="shared" si="9"/>
        <v>48</v>
      </c>
      <c r="BG12" s="30">
        <f t="shared" si="9"/>
        <v>31</v>
      </c>
      <c r="BH12" s="30">
        <f t="shared" si="9"/>
        <v>39</v>
      </c>
      <c r="BI12" s="30">
        <f t="shared" si="9"/>
        <v>26</v>
      </c>
      <c r="BJ12" s="30">
        <f t="shared" si="9"/>
        <v>13</v>
      </c>
      <c r="BK12" s="30">
        <f t="shared" si="9"/>
        <v>932</v>
      </c>
      <c r="BL12" s="30">
        <f t="shared" si="9"/>
        <v>493</v>
      </c>
      <c r="BM12" s="30">
        <f t="shared" si="9"/>
        <v>439</v>
      </c>
      <c r="BN12" s="18"/>
      <c r="BO12" s="3"/>
      <c r="BP12" s="57" t="s">
        <v>89</v>
      </c>
      <c r="BQ12" s="16"/>
      <c r="BR12" s="92">
        <f aca="true" t="shared" si="10" ref="BR12:CF12">+BR13+BR14</f>
        <v>8</v>
      </c>
      <c r="BS12" s="30">
        <f t="shared" si="10"/>
        <v>3</v>
      </c>
      <c r="BT12" s="30">
        <f t="shared" si="10"/>
        <v>5</v>
      </c>
      <c r="BU12" s="30">
        <f t="shared" si="10"/>
        <v>93</v>
      </c>
      <c r="BV12" s="30">
        <f t="shared" si="10"/>
        <v>56</v>
      </c>
      <c r="BW12" s="30">
        <f t="shared" si="10"/>
        <v>37</v>
      </c>
      <c r="BX12" s="30">
        <f t="shared" si="10"/>
        <v>0</v>
      </c>
      <c r="BY12" s="30">
        <f t="shared" si="10"/>
        <v>0</v>
      </c>
      <c r="BZ12" s="30">
        <f t="shared" si="10"/>
        <v>0</v>
      </c>
      <c r="CA12" s="30">
        <f t="shared" si="10"/>
        <v>0</v>
      </c>
      <c r="CB12" s="30">
        <f t="shared" si="10"/>
        <v>0</v>
      </c>
      <c r="CC12" s="30">
        <f t="shared" si="10"/>
        <v>0</v>
      </c>
      <c r="CD12" s="30">
        <f t="shared" si="10"/>
        <v>1195</v>
      </c>
      <c r="CE12" s="30">
        <f t="shared" si="10"/>
        <v>88</v>
      </c>
      <c r="CF12" s="30">
        <f t="shared" si="10"/>
        <v>7</v>
      </c>
      <c r="CG12" s="106">
        <f aca="true" t="shared" si="11" ref="CG12:CI30">AY12/AV12*100</f>
        <v>37.13197090405265</v>
      </c>
      <c r="CH12" s="106">
        <f t="shared" si="11"/>
        <v>37.20136518771331</v>
      </c>
      <c r="CI12" s="106">
        <f t="shared" si="11"/>
        <v>37.0604781997187</v>
      </c>
      <c r="CJ12" s="106">
        <f aca="true" t="shared" si="12" ref="CJ12:CL27">(BK12+CA12)/AV12*100</f>
        <v>32.28264634568757</v>
      </c>
      <c r="CK12" s="106">
        <f>(BL12+CB12)/AW12*100</f>
        <v>33.6518771331058</v>
      </c>
      <c r="CL12" s="106">
        <f>(BM12+CC12)/AX12*100</f>
        <v>30.872011251758085</v>
      </c>
      <c r="CM12" s="18"/>
      <c r="CN12" s="3"/>
      <c r="CO12" s="57" t="s">
        <v>89</v>
      </c>
      <c r="CP12" s="20"/>
      <c r="CQ12" s="31">
        <f>CQ13+CQ14</f>
        <v>932</v>
      </c>
      <c r="CR12" s="31">
        <f aca="true" t="shared" si="13" ref="CR12:DL12">CR13+CR14</f>
        <v>57</v>
      </c>
      <c r="CS12" s="31">
        <f t="shared" si="13"/>
        <v>56</v>
      </c>
      <c r="CT12" s="31">
        <f t="shared" si="13"/>
        <v>1</v>
      </c>
      <c r="CU12" s="31">
        <f t="shared" si="13"/>
        <v>1</v>
      </c>
      <c r="CV12" s="31">
        <f t="shared" si="13"/>
        <v>0</v>
      </c>
      <c r="CW12" s="31">
        <f t="shared" si="13"/>
        <v>2</v>
      </c>
      <c r="CX12" s="31">
        <f t="shared" si="13"/>
        <v>0</v>
      </c>
      <c r="CY12" s="31">
        <f t="shared" si="13"/>
        <v>91</v>
      </c>
      <c r="CZ12" s="31">
        <f t="shared" si="13"/>
        <v>7</v>
      </c>
      <c r="DA12" s="31">
        <f t="shared" si="13"/>
        <v>151</v>
      </c>
      <c r="DB12" s="31">
        <f t="shared" si="13"/>
        <v>20</v>
      </c>
      <c r="DC12" s="31">
        <f t="shared" si="13"/>
        <v>14</v>
      </c>
      <c r="DD12" s="31">
        <f t="shared" si="13"/>
        <v>0</v>
      </c>
      <c r="DE12" s="31">
        <f t="shared" si="13"/>
        <v>4</v>
      </c>
      <c r="DF12" s="31">
        <f t="shared" si="13"/>
        <v>1</v>
      </c>
      <c r="DG12" s="31">
        <f t="shared" si="13"/>
        <v>19</v>
      </c>
      <c r="DH12" s="31">
        <f t="shared" si="13"/>
        <v>2</v>
      </c>
      <c r="DI12" s="31">
        <f t="shared" si="13"/>
        <v>128</v>
      </c>
      <c r="DJ12" s="31">
        <f t="shared" si="13"/>
        <v>2</v>
      </c>
      <c r="DK12" s="31">
        <f t="shared" si="13"/>
        <v>19</v>
      </c>
      <c r="DL12" s="31">
        <f t="shared" si="13"/>
        <v>0</v>
      </c>
      <c r="DM12" s="18"/>
      <c r="DN12" s="3"/>
      <c r="DO12" s="57" t="s">
        <v>89</v>
      </c>
      <c r="DP12" s="20"/>
      <c r="DQ12" s="31">
        <f aca="true" t="shared" si="14" ref="DQ12:EJ12">DQ13+DQ14</f>
        <v>5</v>
      </c>
      <c r="DR12" s="31">
        <f t="shared" si="14"/>
        <v>0</v>
      </c>
      <c r="DS12" s="31">
        <f t="shared" si="14"/>
        <v>23</v>
      </c>
      <c r="DT12" s="31">
        <f t="shared" si="14"/>
        <v>3</v>
      </c>
      <c r="DU12" s="31">
        <f t="shared" si="14"/>
        <v>56</v>
      </c>
      <c r="DV12" s="31">
        <f t="shared" si="14"/>
        <v>3</v>
      </c>
      <c r="DW12" s="31">
        <f t="shared" si="14"/>
        <v>39</v>
      </c>
      <c r="DX12" s="31">
        <f t="shared" si="14"/>
        <v>1</v>
      </c>
      <c r="DY12" s="31">
        <f t="shared" si="14"/>
        <v>2</v>
      </c>
      <c r="DZ12" s="31">
        <f t="shared" si="14"/>
        <v>1</v>
      </c>
      <c r="EA12" s="31">
        <f t="shared" si="14"/>
        <v>79</v>
      </c>
      <c r="EB12" s="31">
        <f t="shared" si="14"/>
        <v>3</v>
      </c>
      <c r="EC12" s="31">
        <f t="shared" si="14"/>
        <v>66</v>
      </c>
      <c r="ED12" s="31">
        <f t="shared" si="14"/>
        <v>0</v>
      </c>
      <c r="EE12" s="31">
        <f t="shared" si="14"/>
        <v>30</v>
      </c>
      <c r="EF12" s="31">
        <f t="shared" si="14"/>
        <v>3</v>
      </c>
      <c r="EG12" s="31">
        <f t="shared" si="14"/>
        <v>137</v>
      </c>
      <c r="EH12" s="31">
        <f t="shared" si="14"/>
        <v>8</v>
      </c>
      <c r="EI12" s="31">
        <f t="shared" si="14"/>
        <v>10</v>
      </c>
      <c r="EJ12" s="31">
        <f t="shared" si="14"/>
        <v>2</v>
      </c>
    </row>
    <row r="13" spans="1:140" s="15" customFormat="1" ht="18" customHeight="1">
      <c r="A13" s="3"/>
      <c r="B13" s="57" t="s">
        <v>39</v>
      </c>
      <c r="C13" s="20"/>
      <c r="D13" s="92">
        <f>E13+F13</f>
        <v>1377</v>
      </c>
      <c r="E13" s="30">
        <f>H13+K13+N13+Q13+T13+AA13+AD13</f>
        <v>713</v>
      </c>
      <c r="F13" s="30">
        <f>I13+L13+O13+R13+U13+AB13+AE13</f>
        <v>664</v>
      </c>
      <c r="G13" s="30">
        <f>H13+I13</f>
        <v>1361</v>
      </c>
      <c r="H13" s="30">
        <v>703</v>
      </c>
      <c r="I13" s="30">
        <v>658</v>
      </c>
      <c r="J13" s="30">
        <f>K13+L13</f>
        <v>2</v>
      </c>
      <c r="K13" s="30">
        <v>0</v>
      </c>
      <c r="L13" s="30">
        <v>2</v>
      </c>
      <c r="M13" s="30">
        <f>N13+O13</f>
        <v>2</v>
      </c>
      <c r="N13" s="30">
        <v>1</v>
      </c>
      <c r="O13" s="30">
        <v>1</v>
      </c>
      <c r="P13" s="30">
        <f>Q13+R13</f>
        <v>0</v>
      </c>
      <c r="Q13" s="30">
        <v>0</v>
      </c>
      <c r="R13" s="30">
        <v>0</v>
      </c>
      <c r="S13" s="30">
        <f>T13+U13</f>
        <v>2</v>
      </c>
      <c r="T13" s="30">
        <v>2</v>
      </c>
      <c r="U13" s="30">
        <v>0</v>
      </c>
      <c r="V13" s="18"/>
      <c r="W13" s="3"/>
      <c r="X13" s="57" t="s">
        <v>39</v>
      </c>
      <c r="Y13" s="20"/>
      <c r="Z13" s="92">
        <f>AA13+AB13</f>
        <v>10</v>
      </c>
      <c r="AA13" s="30">
        <v>7</v>
      </c>
      <c r="AB13" s="30">
        <v>3</v>
      </c>
      <c r="AC13" s="30">
        <f>AD13+AE13</f>
        <v>0</v>
      </c>
      <c r="AD13" s="30">
        <v>0</v>
      </c>
      <c r="AE13" s="30">
        <v>0</v>
      </c>
      <c r="AF13" s="30">
        <f>AG13+AH13</f>
        <v>8</v>
      </c>
      <c r="AG13" s="30">
        <v>6</v>
      </c>
      <c r="AH13" s="30">
        <v>2</v>
      </c>
      <c r="AI13" s="30">
        <f>AJ13+AK13</f>
        <v>0</v>
      </c>
      <c r="AJ13" s="30">
        <v>0</v>
      </c>
      <c r="AK13" s="30">
        <v>0</v>
      </c>
      <c r="AL13" s="106">
        <f t="shared" si="0"/>
        <v>98.83805374001452</v>
      </c>
      <c r="AM13" s="106">
        <f t="shared" si="1"/>
        <v>98.59747545582047</v>
      </c>
      <c r="AN13" s="106">
        <f t="shared" si="2"/>
        <v>99.09638554216868</v>
      </c>
      <c r="AO13" s="106">
        <f t="shared" si="8"/>
        <v>0.14524328249818447</v>
      </c>
      <c r="AP13" s="106">
        <f t="shared" si="8"/>
        <v>0.2805049088359046</v>
      </c>
      <c r="AQ13" s="30">
        <f t="shared" si="5"/>
        <v>0</v>
      </c>
      <c r="AR13" s="18"/>
      <c r="AS13" s="3"/>
      <c r="AT13" s="57" t="s">
        <v>39</v>
      </c>
      <c r="AU13" s="16"/>
      <c r="AV13" s="92">
        <f>AW13+AX13</f>
        <v>1673</v>
      </c>
      <c r="AW13" s="30">
        <f>AZ13+BC13+BF13+BI13+BL13+BS13+BV13+BY13</f>
        <v>830</v>
      </c>
      <c r="AX13" s="30">
        <f>BA13+BD13+BG13+BJ13+BM13+BT13+BW13+BZ13</f>
        <v>843</v>
      </c>
      <c r="AY13" s="30">
        <f>AZ13+BA13</f>
        <v>718</v>
      </c>
      <c r="AZ13" s="30">
        <v>362</v>
      </c>
      <c r="BA13" s="30">
        <v>356</v>
      </c>
      <c r="BB13" s="30">
        <f>BC13+BD13</f>
        <v>324</v>
      </c>
      <c r="BC13" s="30">
        <v>119</v>
      </c>
      <c r="BD13" s="30">
        <v>205</v>
      </c>
      <c r="BE13" s="30">
        <f>BF13+BG13</f>
        <v>78</v>
      </c>
      <c r="BF13" s="30">
        <v>47</v>
      </c>
      <c r="BG13" s="30">
        <v>31</v>
      </c>
      <c r="BH13" s="30">
        <f>BI13+BJ13</f>
        <v>11</v>
      </c>
      <c r="BI13" s="30">
        <v>0</v>
      </c>
      <c r="BJ13" s="30">
        <v>11</v>
      </c>
      <c r="BK13" s="30">
        <f>BL13+BM13</f>
        <v>469</v>
      </c>
      <c r="BL13" s="30">
        <v>254</v>
      </c>
      <c r="BM13" s="30">
        <v>215</v>
      </c>
      <c r="BN13" s="18"/>
      <c r="BO13" s="3"/>
      <c r="BP13" s="57" t="s">
        <v>39</v>
      </c>
      <c r="BQ13" s="16"/>
      <c r="BR13" s="92">
        <f>BS13+BT13</f>
        <v>4</v>
      </c>
      <c r="BS13" s="30">
        <v>1</v>
      </c>
      <c r="BT13" s="30">
        <v>3</v>
      </c>
      <c r="BU13" s="30">
        <f>BV13+BW13</f>
        <v>69</v>
      </c>
      <c r="BV13" s="30">
        <v>47</v>
      </c>
      <c r="BW13" s="30">
        <v>22</v>
      </c>
      <c r="BX13" s="30">
        <f>BY13+BZ13</f>
        <v>0</v>
      </c>
      <c r="BY13" s="30">
        <v>0</v>
      </c>
      <c r="BZ13" s="30">
        <v>0</v>
      </c>
      <c r="CA13" s="30">
        <f>CB13+CC13</f>
        <v>0</v>
      </c>
      <c r="CB13" s="30">
        <v>0</v>
      </c>
      <c r="CC13" s="30">
        <v>0</v>
      </c>
      <c r="CD13" s="30">
        <v>836</v>
      </c>
      <c r="CE13" s="30">
        <v>79</v>
      </c>
      <c r="CF13" s="30">
        <v>6</v>
      </c>
      <c r="CG13" s="106">
        <f t="shared" si="11"/>
        <v>42.916915720263</v>
      </c>
      <c r="CH13" s="106">
        <f t="shared" si="11"/>
        <v>43.6144578313253</v>
      </c>
      <c r="CI13" s="106">
        <f t="shared" si="11"/>
        <v>42.23013048635824</v>
      </c>
      <c r="CJ13" s="106">
        <f t="shared" si="12"/>
        <v>28.03347280334728</v>
      </c>
      <c r="CK13" s="106">
        <f t="shared" si="12"/>
        <v>30.602409638554217</v>
      </c>
      <c r="CL13" s="106">
        <f t="shared" si="12"/>
        <v>25.50415183867141</v>
      </c>
      <c r="CM13" s="18"/>
      <c r="CN13" s="3"/>
      <c r="CO13" s="57" t="s">
        <v>39</v>
      </c>
      <c r="CP13" s="20"/>
      <c r="CQ13" s="30">
        <f>CS13+CU13+CW13+CY13+DA13+DC13+DE13+DG13+DI13+DK13+DQ13+DS13+DU13+DW13+DY13+EA13+EC13+EE13+EG13+EI13</f>
        <v>469</v>
      </c>
      <c r="CR13" s="30">
        <f>CT13+CV13+CX13+CZ13+DB13+DD13+DF13+DH13+DJ13+DL13+DR13+DT13+DV13+DX13+DZ13+EB13+ED13+EF13+EH13+EJ13</f>
        <v>41</v>
      </c>
      <c r="CS13" s="31">
        <v>35</v>
      </c>
      <c r="CT13" s="31">
        <v>1</v>
      </c>
      <c r="CU13" s="31">
        <v>0</v>
      </c>
      <c r="CV13" s="31">
        <v>0</v>
      </c>
      <c r="CW13" s="31">
        <v>0</v>
      </c>
      <c r="CX13" s="31">
        <v>0</v>
      </c>
      <c r="CY13" s="31">
        <v>56</v>
      </c>
      <c r="CZ13" s="31">
        <v>7</v>
      </c>
      <c r="DA13" s="31">
        <v>73</v>
      </c>
      <c r="DB13" s="31">
        <v>20</v>
      </c>
      <c r="DC13" s="31">
        <v>10</v>
      </c>
      <c r="DD13" s="31">
        <v>0</v>
      </c>
      <c r="DE13" s="31">
        <v>2</v>
      </c>
      <c r="DF13" s="31">
        <v>0</v>
      </c>
      <c r="DG13" s="31">
        <v>4</v>
      </c>
      <c r="DH13" s="31">
        <v>1</v>
      </c>
      <c r="DI13" s="31">
        <v>60</v>
      </c>
      <c r="DJ13" s="31">
        <v>1</v>
      </c>
      <c r="DK13" s="31">
        <v>12</v>
      </c>
      <c r="DL13" s="31">
        <v>0</v>
      </c>
      <c r="DM13" s="18">
        <v>1</v>
      </c>
      <c r="DN13" s="3">
        <v>0</v>
      </c>
      <c r="DO13" s="57" t="s">
        <v>39</v>
      </c>
      <c r="DP13" s="20"/>
      <c r="DQ13" s="31">
        <v>1</v>
      </c>
      <c r="DR13" s="31">
        <v>0</v>
      </c>
      <c r="DS13" s="31">
        <v>15</v>
      </c>
      <c r="DT13" s="31">
        <v>1</v>
      </c>
      <c r="DU13" s="31">
        <v>7</v>
      </c>
      <c r="DV13" s="31">
        <v>1</v>
      </c>
      <c r="DW13" s="31">
        <v>5</v>
      </c>
      <c r="DX13" s="31">
        <v>0</v>
      </c>
      <c r="DY13" s="31">
        <v>1</v>
      </c>
      <c r="DZ13" s="31">
        <v>1</v>
      </c>
      <c r="EA13" s="31">
        <v>27</v>
      </c>
      <c r="EB13" s="31">
        <v>0</v>
      </c>
      <c r="EC13" s="31">
        <v>54</v>
      </c>
      <c r="ED13" s="31">
        <v>0</v>
      </c>
      <c r="EE13" s="31">
        <v>14</v>
      </c>
      <c r="EF13" s="31">
        <v>2</v>
      </c>
      <c r="EG13" s="31">
        <v>88</v>
      </c>
      <c r="EH13" s="31">
        <v>5</v>
      </c>
      <c r="EI13" s="31">
        <v>5</v>
      </c>
      <c r="EJ13" s="31">
        <v>1</v>
      </c>
    </row>
    <row r="14" spans="1:140" s="15" customFormat="1" ht="18" customHeight="1">
      <c r="A14" s="3"/>
      <c r="B14" s="57" t="s">
        <v>90</v>
      </c>
      <c r="C14" s="20"/>
      <c r="D14" s="92">
        <f>SUM(D15:D32)</f>
        <v>1687</v>
      </c>
      <c r="E14" s="30">
        <f aca="true" t="shared" si="15" ref="E14:U14">SUM(E15:E32)</f>
        <v>869</v>
      </c>
      <c r="F14" s="30">
        <f t="shared" si="15"/>
        <v>818</v>
      </c>
      <c r="G14" s="30">
        <f t="shared" si="15"/>
        <v>1673</v>
      </c>
      <c r="H14" s="30">
        <f t="shared" si="15"/>
        <v>860</v>
      </c>
      <c r="I14" s="30">
        <f t="shared" si="15"/>
        <v>813</v>
      </c>
      <c r="J14" s="30">
        <f t="shared" si="15"/>
        <v>0</v>
      </c>
      <c r="K14" s="30">
        <f t="shared" si="15"/>
        <v>0</v>
      </c>
      <c r="L14" s="30">
        <f t="shared" si="15"/>
        <v>0</v>
      </c>
      <c r="M14" s="30">
        <f t="shared" si="15"/>
        <v>2</v>
      </c>
      <c r="N14" s="30">
        <f t="shared" si="15"/>
        <v>0</v>
      </c>
      <c r="O14" s="30">
        <f t="shared" si="15"/>
        <v>2</v>
      </c>
      <c r="P14" s="30">
        <f t="shared" si="15"/>
        <v>0</v>
      </c>
      <c r="Q14" s="30">
        <f t="shared" si="15"/>
        <v>0</v>
      </c>
      <c r="R14" s="30">
        <f t="shared" si="15"/>
        <v>0</v>
      </c>
      <c r="S14" s="30">
        <f t="shared" si="15"/>
        <v>5</v>
      </c>
      <c r="T14" s="30">
        <f t="shared" si="15"/>
        <v>5</v>
      </c>
      <c r="U14" s="30">
        <f t="shared" si="15"/>
        <v>0</v>
      </c>
      <c r="V14" s="18"/>
      <c r="W14" s="3"/>
      <c r="X14" s="57" t="s">
        <v>90</v>
      </c>
      <c r="Y14" s="20"/>
      <c r="Z14" s="92">
        <f aca="true" t="shared" si="16" ref="Z14:AK14">SUM(Z15:Z32)</f>
        <v>7</v>
      </c>
      <c r="AA14" s="30">
        <f t="shared" si="16"/>
        <v>4</v>
      </c>
      <c r="AB14" s="30">
        <f t="shared" si="16"/>
        <v>3</v>
      </c>
      <c r="AC14" s="30">
        <f t="shared" si="16"/>
        <v>0</v>
      </c>
      <c r="AD14" s="30">
        <f t="shared" si="16"/>
        <v>0</v>
      </c>
      <c r="AE14" s="30">
        <f t="shared" si="16"/>
        <v>0</v>
      </c>
      <c r="AF14" s="30">
        <f t="shared" si="16"/>
        <v>13</v>
      </c>
      <c r="AG14" s="30">
        <f t="shared" si="16"/>
        <v>8</v>
      </c>
      <c r="AH14" s="30">
        <f t="shared" si="16"/>
        <v>5</v>
      </c>
      <c r="AI14" s="30">
        <f t="shared" si="16"/>
        <v>0</v>
      </c>
      <c r="AJ14" s="30">
        <f t="shared" si="16"/>
        <v>0</v>
      </c>
      <c r="AK14" s="30">
        <f t="shared" si="16"/>
        <v>0</v>
      </c>
      <c r="AL14" s="106">
        <f t="shared" si="0"/>
        <v>99.1701244813278</v>
      </c>
      <c r="AM14" s="106">
        <f t="shared" si="1"/>
        <v>98.96432681242808</v>
      </c>
      <c r="AN14" s="106">
        <f t="shared" si="2"/>
        <v>99.38875305623472</v>
      </c>
      <c r="AO14" s="106">
        <f t="shared" si="8"/>
        <v>0.2963841138114997</v>
      </c>
      <c r="AP14" s="106">
        <f t="shared" si="8"/>
        <v>0.5753739930955121</v>
      </c>
      <c r="AQ14" s="30">
        <f t="shared" si="5"/>
        <v>0</v>
      </c>
      <c r="AR14" s="18"/>
      <c r="AS14" s="3"/>
      <c r="AT14" s="57" t="s">
        <v>90</v>
      </c>
      <c r="AU14" s="16"/>
      <c r="AV14" s="92">
        <f>SUM(AV15:AV32)</f>
        <v>1214</v>
      </c>
      <c r="AW14" s="30">
        <f aca="true" t="shared" si="17" ref="AW14:BM14">SUM(AW15:AW32)</f>
        <v>635</v>
      </c>
      <c r="AX14" s="30">
        <f t="shared" si="17"/>
        <v>579</v>
      </c>
      <c r="AY14" s="30">
        <f t="shared" si="17"/>
        <v>354</v>
      </c>
      <c r="AZ14" s="30">
        <f t="shared" si="17"/>
        <v>183</v>
      </c>
      <c r="BA14" s="30">
        <f t="shared" si="17"/>
        <v>171</v>
      </c>
      <c r="BB14" s="30">
        <f t="shared" si="17"/>
        <v>340</v>
      </c>
      <c r="BC14" s="30">
        <f t="shared" si="17"/>
        <v>175</v>
      </c>
      <c r="BD14" s="30">
        <f t="shared" si="17"/>
        <v>165</v>
      </c>
      <c r="BE14" s="30">
        <f t="shared" si="17"/>
        <v>1</v>
      </c>
      <c r="BF14" s="30">
        <f t="shared" si="17"/>
        <v>1</v>
      </c>
      <c r="BG14" s="30">
        <f t="shared" si="17"/>
        <v>0</v>
      </c>
      <c r="BH14" s="30">
        <f t="shared" si="17"/>
        <v>28</v>
      </c>
      <c r="BI14" s="30">
        <f t="shared" si="17"/>
        <v>26</v>
      </c>
      <c r="BJ14" s="30">
        <f t="shared" si="17"/>
        <v>2</v>
      </c>
      <c r="BK14" s="30">
        <f t="shared" si="17"/>
        <v>463</v>
      </c>
      <c r="BL14" s="30">
        <f t="shared" si="17"/>
        <v>239</v>
      </c>
      <c r="BM14" s="30">
        <f t="shared" si="17"/>
        <v>224</v>
      </c>
      <c r="BN14" s="18"/>
      <c r="BO14" s="3"/>
      <c r="BP14" s="57" t="s">
        <v>90</v>
      </c>
      <c r="BQ14" s="16"/>
      <c r="BR14" s="92">
        <f aca="true" t="shared" si="18" ref="BR14:CF14">SUM(BR15:BR32)</f>
        <v>4</v>
      </c>
      <c r="BS14" s="30">
        <f t="shared" si="18"/>
        <v>2</v>
      </c>
      <c r="BT14" s="30">
        <f t="shared" si="18"/>
        <v>2</v>
      </c>
      <c r="BU14" s="30">
        <f t="shared" si="18"/>
        <v>24</v>
      </c>
      <c r="BV14" s="30">
        <f t="shared" si="18"/>
        <v>9</v>
      </c>
      <c r="BW14" s="30">
        <f t="shared" si="18"/>
        <v>15</v>
      </c>
      <c r="BX14" s="30">
        <f t="shared" si="18"/>
        <v>0</v>
      </c>
      <c r="BY14" s="30">
        <f t="shared" si="18"/>
        <v>0</v>
      </c>
      <c r="BZ14" s="30">
        <f t="shared" si="18"/>
        <v>0</v>
      </c>
      <c r="CA14" s="30">
        <f t="shared" si="18"/>
        <v>0</v>
      </c>
      <c r="CB14" s="30">
        <f t="shared" si="18"/>
        <v>0</v>
      </c>
      <c r="CC14" s="30">
        <f t="shared" si="18"/>
        <v>0</v>
      </c>
      <c r="CD14" s="30">
        <f t="shared" si="18"/>
        <v>359</v>
      </c>
      <c r="CE14" s="30">
        <f t="shared" si="18"/>
        <v>9</v>
      </c>
      <c r="CF14" s="30">
        <f t="shared" si="18"/>
        <v>1</v>
      </c>
      <c r="CG14" s="106">
        <f t="shared" si="11"/>
        <v>29.159802306425043</v>
      </c>
      <c r="CH14" s="106">
        <f t="shared" si="11"/>
        <v>28.818897637795278</v>
      </c>
      <c r="CI14" s="106">
        <f t="shared" si="11"/>
        <v>29.533678756476682</v>
      </c>
      <c r="CJ14" s="106">
        <f>(BK14+CA14)/AV14*100</f>
        <v>38.138385502471166</v>
      </c>
      <c r="CK14" s="106">
        <f>(BL14+CB14)/AW14*100</f>
        <v>37.637795275590555</v>
      </c>
      <c r="CL14" s="106">
        <f>(BM14+CC14)/AX14*100</f>
        <v>38.68739205526771</v>
      </c>
      <c r="CM14" s="18"/>
      <c r="CN14" s="3"/>
      <c r="CO14" s="57" t="s">
        <v>90</v>
      </c>
      <c r="CP14" s="20"/>
      <c r="CQ14" s="31">
        <f>SUM(CQ15:CQ32)</f>
        <v>463</v>
      </c>
      <c r="CR14" s="31">
        <f aca="true" t="shared" si="19" ref="CR14:DL14">SUM(CR15:CR32)</f>
        <v>16</v>
      </c>
      <c r="CS14" s="31">
        <f t="shared" si="19"/>
        <v>21</v>
      </c>
      <c r="CT14" s="31">
        <f t="shared" si="19"/>
        <v>0</v>
      </c>
      <c r="CU14" s="31">
        <f t="shared" si="19"/>
        <v>1</v>
      </c>
      <c r="CV14" s="31">
        <f t="shared" si="19"/>
        <v>0</v>
      </c>
      <c r="CW14" s="31">
        <f t="shared" si="19"/>
        <v>2</v>
      </c>
      <c r="CX14" s="31">
        <f t="shared" si="19"/>
        <v>0</v>
      </c>
      <c r="CY14" s="31">
        <f t="shared" si="19"/>
        <v>35</v>
      </c>
      <c r="CZ14" s="31">
        <f t="shared" si="19"/>
        <v>0</v>
      </c>
      <c r="DA14" s="31">
        <f t="shared" si="19"/>
        <v>78</v>
      </c>
      <c r="DB14" s="31">
        <f t="shared" si="19"/>
        <v>0</v>
      </c>
      <c r="DC14" s="31">
        <f t="shared" si="19"/>
        <v>4</v>
      </c>
      <c r="DD14" s="31">
        <f t="shared" si="19"/>
        <v>0</v>
      </c>
      <c r="DE14" s="31">
        <f t="shared" si="19"/>
        <v>2</v>
      </c>
      <c r="DF14" s="31">
        <f t="shared" si="19"/>
        <v>1</v>
      </c>
      <c r="DG14" s="31">
        <f t="shared" si="19"/>
        <v>15</v>
      </c>
      <c r="DH14" s="31">
        <f t="shared" si="19"/>
        <v>1</v>
      </c>
      <c r="DI14" s="31">
        <f t="shared" si="19"/>
        <v>68</v>
      </c>
      <c r="DJ14" s="31">
        <f t="shared" si="19"/>
        <v>1</v>
      </c>
      <c r="DK14" s="31">
        <f t="shared" si="19"/>
        <v>7</v>
      </c>
      <c r="DL14" s="31">
        <f t="shared" si="19"/>
        <v>0</v>
      </c>
      <c r="DM14" s="18"/>
      <c r="DN14" s="3"/>
      <c r="DO14" s="57" t="s">
        <v>90</v>
      </c>
      <c r="DP14" s="20"/>
      <c r="DQ14" s="31">
        <f aca="true" t="shared" si="20" ref="DQ14:EJ14">SUM(DQ15:DQ32)</f>
        <v>4</v>
      </c>
      <c r="DR14" s="31">
        <f t="shared" si="20"/>
        <v>0</v>
      </c>
      <c r="DS14" s="31">
        <f t="shared" si="20"/>
        <v>8</v>
      </c>
      <c r="DT14" s="31">
        <f t="shared" si="20"/>
        <v>2</v>
      </c>
      <c r="DU14" s="31">
        <f t="shared" si="20"/>
        <v>49</v>
      </c>
      <c r="DV14" s="31">
        <f t="shared" si="20"/>
        <v>2</v>
      </c>
      <c r="DW14" s="31">
        <f t="shared" si="20"/>
        <v>34</v>
      </c>
      <c r="DX14" s="31">
        <f t="shared" si="20"/>
        <v>1</v>
      </c>
      <c r="DY14" s="31">
        <f t="shared" si="20"/>
        <v>1</v>
      </c>
      <c r="DZ14" s="31">
        <f t="shared" si="20"/>
        <v>0</v>
      </c>
      <c r="EA14" s="31">
        <f t="shared" si="20"/>
        <v>52</v>
      </c>
      <c r="EB14" s="31">
        <f t="shared" si="20"/>
        <v>3</v>
      </c>
      <c r="EC14" s="31">
        <f t="shared" si="20"/>
        <v>12</v>
      </c>
      <c r="ED14" s="31">
        <f t="shared" si="20"/>
        <v>0</v>
      </c>
      <c r="EE14" s="31">
        <f t="shared" si="20"/>
        <v>16</v>
      </c>
      <c r="EF14" s="31">
        <f t="shared" si="20"/>
        <v>1</v>
      </c>
      <c r="EG14" s="31">
        <f t="shared" si="20"/>
        <v>49</v>
      </c>
      <c r="EH14" s="31">
        <f t="shared" si="20"/>
        <v>3</v>
      </c>
      <c r="EI14" s="31">
        <f t="shared" si="20"/>
        <v>5</v>
      </c>
      <c r="EJ14" s="31">
        <f t="shared" si="20"/>
        <v>1</v>
      </c>
    </row>
    <row r="15" spans="1:140" s="15" customFormat="1" ht="18" customHeight="1">
      <c r="A15" s="3"/>
      <c r="B15" s="57" t="s">
        <v>41</v>
      </c>
      <c r="C15" s="20"/>
      <c r="D15" s="92">
        <f>E15+F15</f>
        <v>496</v>
      </c>
      <c r="E15" s="30">
        <f aca="true" t="shared" si="21" ref="E15:E32">H15+K15+N15+Q15+T15+AA15+AD15</f>
        <v>269</v>
      </c>
      <c r="F15" s="30">
        <f aca="true" t="shared" si="22" ref="F15:F32">I15+L15+O15+R15+U15+AB15+AE15</f>
        <v>227</v>
      </c>
      <c r="G15" s="30">
        <f>H15+I15</f>
        <v>491</v>
      </c>
      <c r="H15" s="30">
        <v>266</v>
      </c>
      <c r="I15" s="30">
        <v>225</v>
      </c>
      <c r="J15" s="30">
        <f>K15+L15</f>
        <v>0</v>
      </c>
      <c r="K15" s="30">
        <v>0</v>
      </c>
      <c r="L15" s="30">
        <v>0</v>
      </c>
      <c r="M15" s="30">
        <f>N15+O15</f>
        <v>0</v>
      </c>
      <c r="N15" s="30">
        <v>0</v>
      </c>
      <c r="O15" s="30">
        <v>0</v>
      </c>
      <c r="P15" s="30">
        <f>Q15+R15</f>
        <v>0</v>
      </c>
      <c r="Q15" s="30">
        <v>0</v>
      </c>
      <c r="R15" s="30">
        <v>0</v>
      </c>
      <c r="S15" s="30">
        <f>T15+U15</f>
        <v>2</v>
      </c>
      <c r="T15" s="30">
        <v>2</v>
      </c>
      <c r="U15" s="30">
        <v>0</v>
      </c>
      <c r="V15" s="18"/>
      <c r="W15" s="3"/>
      <c r="X15" s="57" t="s">
        <v>41</v>
      </c>
      <c r="Y15" s="20"/>
      <c r="Z15" s="92">
        <f aca="true" t="shared" si="23" ref="Z15:Z32">AA15+AB15</f>
        <v>3</v>
      </c>
      <c r="AA15" s="30">
        <v>1</v>
      </c>
      <c r="AB15" s="30">
        <v>2</v>
      </c>
      <c r="AC15" s="30">
        <f aca="true" t="shared" si="24" ref="AC15:AC32">AD15+AE15</f>
        <v>0</v>
      </c>
      <c r="AD15" s="30">
        <v>0</v>
      </c>
      <c r="AE15" s="30">
        <v>0</v>
      </c>
      <c r="AF15" s="30">
        <f>AG15+AH15</f>
        <v>0</v>
      </c>
      <c r="AG15" s="30">
        <v>0</v>
      </c>
      <c r="AH15" s="30">
        <v>0</v>
      </c>
      <c r="AI15" s="30">
        <f aca="true" t="shared" si="25" ref="AI15:AI32">AJ15+AK15</f>
        <v>0</v>
      </c>
      <c r="AJ15" s="30">
        <v>0</v>
      </c>
      <c r="AK15" s="30">
        <v>0</v>
      </c>
      <c r="AL15" s="106">
        <f t="shared" si="0"/>
        <v>98.99193548387096</v>
      </c>
      <c r="AM15" s="106">
        <f t="shared" si="1"/>
        <v>98.88475836431226</v>
      </c>
      <c r="AN15" s="106">
        <f t="shared" si="2"/>
        <v>99.11894273127754</v>
      </c>
      <c r="AO15" s="106">
        <f t="shared" si="8"/>
        <v>0.4032258064516129</v>
      </c>
      <c r="AP15" s="106">
        <f t="shared" si="8"/>
        <v>0.7434944237918215</v>
      </c>
      <c r="AQ15" s="30">
        <f t="shared" si="5"/>
        <v>0</v>
      </c>
      <c r="AR15" s="18"/>
      <c r="AS15" s="3"/>
      <c r="AT15" s="57" t="s">
        <v>41</v>
      </c>
      <c r="AU15" s="16"/>
      <c r="AV15" s="92">
        <f aca="true" t="shared" si="26" ref="AV15:AV32">AW15+AX15</f>
        <v>154</v>
      </c>
      <c r="AW15" s="30">
        <f aca="true" t="shared" si="27" ref="AW15:AW32">AZ15+BC15+BF15+BI15+BL15+BS15+BV15+BY15</f>
        <v>79</v>
      </c>
      <c r="AX15" s="30">
        <f aca="true" t="shared" si="28" ref="AX15:AX32">BA15+BD15+BG15+BJ15+BM15+BT15+BW15+BZ15</f>
        <v>75</v>
      </c>
      <c r="AY15" s="30">
        <f aca="true" t="shared" si="29" ref="AY15:AY32">AZ15+BA15</f>
        <v>42</v>
      </c>
      <c r="AZ15" s="30">
        <v>16</v>
      </c>
      <c r="BA15" s="30">
        <v>26</v>
      </c>
      <c r="BB15" s="30">
        <f aca="true" t="shared" si="30" ref="BB15:BB32">BC15+BD15</f>
        <v>55</v>
      </c>
      <c r="BC15" s="30">
        <v>36</v>
      </c>
      <c r="BD15" s="30">
        <v>19</v>
      </c>
      <c r="BE15" s="30">
        <f aca="true" t="shared" si="31" ref="BE15:BE32">BF15+BG15</f>
        <v>0</v>
      </c>
      <c r="BF15" s="30">
        <v>0</v>
      </c>
      <c r="BG15" s="30">
        <v>0</v>
      </c>
      <c r="BH15" s="30">
        <f aca="true" t="shared" si="32" ref="BH15:BH32">BI15+BJ15</f>
        <v>6</v>
      </c>
      <c r="BI15" s="30">
        <v>6</v>
      </c>
      <c r="BJ15" s="30">
        <v>0</v>
      </c>
      <c r="BK15" s="30">
        <f aca="true" t="shared" si="33" ref="BK15:BK32">BL15+BM15</f>
        <v>43</v>
      </c>
      <c r="BL15" s="30">
        <v>18</v>
      </c>
      <c r="BM15" s="30">
        <v>25</v>
      </c>
      <c r="BN15" s="18"/>
      <c r="BO15" s="3"/>
      <c r="BP15" s="57" t="s">
        <v>41</v>
      </c>
      <c r="BQ15" s="20"/>
      <c r="BR15" s="92">
        <f aca="true" t="shared" si="34" ref="BR15:BR32">BS15+BT15</f>
        <v>0</v>
      </c>
      <c r="BS15" s="30">
        <v>0</v>
      </c>
      <c r="BT15" s="30">
        <v>0</v>
      </c>
      <c r="BU15" s="30">
        <f aca="true" t="shared" si="35" ref="BU15:BU32">BV15+BW15</f>
        <v>8</v>
      </c>
      <c r="BV15" s="30">
        <v>3</v>
      </c>
      <c r="BW15" s="30">
        <v>5</v>
      </c>
      <c r="BX15" s="30">
        <f aca="true" t="shared" si="36" ref="BX15:BX32">BY15+BZ15</f>
        <v>0</v>
      </c>
      <c r="BY15" s="30">
        <v>0</v>
      </c>
      <c r="BZ15" s="30">
        <v>0</v>
      </c>
      <c r="CA15" s="30">
        <f aca="true" t="shared" si="37" ref="CA15:CA32">CB15+CC15</f>
        <v>0</v>
      </c>
      <c r="CB15" s="30">
        <v>0</v>
      </c>
      <c r="CC15" s="30">
        <v>0</v>
      </c>
      <c r="CD15" s="30">
        <v>47</v>
      </c>
      <c r="CE15" s="30">
        <v>0</v>
      </c>
      <c r="CF15" s="30">
        <v>0</v>
      </c>
      <c r="CG15" s="106">
        <f t="shared" si="11"/>
        <v>27.27272727272727</v>
      </c>
      <c r="CH15" s="106">
        <f t="shared" si="11"/>
        <v>20.253164556962027</v>
      </c>
      <c r="CI15" s="106">
        <f t="shared" si="11"/>
        <v>34.66666666666667</v>
      </c>
      <c r="CJ15" s="106">
        <f t="shared" si="12"/>
        <v>27.92207792207792</v>
      </c>
      <c r="CK15" s="106">
        <f t="shared" si="12"/>
        <v>22.78481012658228</v>
      </c>
      <c r="CL15" s="106">
        <f t="shared" si="12"/>
        <v>33.33333333333333</v>
      </c>
      <c r="CM15" s="18"/>
      <c r="CN15" s="3"/>
      <c r="CO15" s="57" t="s">
        <v>41</v>
      </c>
      <c r="CP15" s="20"/>
      <c r="CQ15" s="30">
        <f aca="true" t="shared" si="38" ref="CQ15:CQ32">CS15+CU15+CW15+CY15+DA15+DC15+DE15+DG15+DI15+DK15+DQ15+DS15+DU15+DW15+DY15+EA15+EC15+EE15+EG15+EI15</f>
        <v>43</v>
      </c>
      <c r="CR15" s="30">
        <f aca="true" t="shared" si="39" ref="CR15:CR32">CT15+CV15+CX15+CZ15+DB15+DD15+DF15+DH15+DJ15+DL15+DR15+DT15+DV15+DX15+DZ15+EB15+ED15+EF15+EH15+EJ15</f>
        <v>1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7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2</v>
      </c>
      <c r="DH15" s="31">
        <v>0</v>
      </c>
      <c r="DI15" s="31">
        <v>12</v>
      </c>
      <c r="DJ15" s="31">
        <v>0</v>
      </c>
      <c r="DK15" s="31">
        <v>1</v>
      </c>
      <c r="DL15" s="31">
        <v>0</v>
      </c>
      <c r="DM15" s="18"/>
      <c r="DN15" s="3"/>
      <c r="DO15" s="57" t="s">
        <v>41</v>
      </c>
      <c r="DP15" s="20"/>
      <c r="DQ15" s="31">
        <v>0</v>
      </c>
      <c r="DR15" s="31">
        <v>0</v>
      </c>
      <c r="DS15" s="31">
        <v>1</v>
      </c>
      <c r="DT15" s="31">
        <v>0</v>
      </c>
      <c r="DU15" s="31">
        <v>5</v>
      </c>
      <c r="DV15" s="31">
        <v>0</v>
      </c>
      <c r="DW15" s="31">
        <v>3</v>
      </c>
      <c r="DX15" s="31">
        <v>0</v>
      </c>
      <c r="DY15" s="31">
        <v>0</v>
      </c>
      <c r="DZ15" s="31">
        <v>0</v>
      </c>
      <c r="EA15" s="31">
        <v>2</v>
      </c>
      <c r="EB15" s="31">
        <v>0</v>
      </c>
      <c r="EC15" s="31">
        <v>1</v>
      </c>
      <c r="ED15" s="31">
        <v>0</v>
      </c>
      <c r="EE15" s="31">
        <v>1</v>
      </c>
      <c r="EF15" s="31">
        <v>0</v>
      </c>
      <c r="EG15" s="31">
        <v>8</v>
      </c>
      <c r="EH15" s="31">
        <v>1</v>
      </c>
      <c r="EI15" s="31">
        <v>0</v>
      </c>
      <c r="EJ15" s="31">
        <v>0</v>
      </c>
    </row>
    <row r="16" spans="1:140" s="15" customFormat="1" ht="18" customHeight="1">
      <c r="A16" s="3"/>
      <c r="B16" s="57" t="s">
        <v>42</v>
      </c>
      <c r="C16" s="20"/>
      <c r="D16" s="92">
        <f aca="true" t="shared" si="40" ref="D16:D32">E16+F16</f>
        <v>57</v>
      </c>
      <c r="E16" s="30">
        <f t="shared" si="21"/>
        <v>31</v>
      </c>
      <c r="F16" s="30">
        <f t="shared" si="22"/>
        <v>26</v>
      </c>
      <c r="G16" s="30">
        <f aca="true" t="shared" si="41" ref="G16:G32">H16+I16</f>
        <v>57</v>
      </c>
      <c r="H16" s="30">
        <v>31</v>
      </c>
      <c r="I16" s="30">
        <v>26</v>
      </c>
      <c r="J16" s="30">
        <f aca="true" t="shared" si="42" ref="J16:J32">K16+L16</f>
        <v>0</v>
      </c>
      <c r="K16" s="30">
        <v>0</v>
      </c>
      <c r="L16" s="30">
        <v>0</v>
      </c>
      <c r="M16" s="30">
        <f aca="true" t="shared" si="43" ref="M16:M32">N16+O16</f>
        <v>0</v>
      </c>
      <c r="N16" s="30">
        <v>0</v>
      </c>
      <c r="O16" s="30">
        <v>0</v>
      </c>
      <c r="P16" s="30">
        <f aca="true" t="shared" si="44" ref="P16:P32">Q16+R16</f>
        <v>0</v>
      </c>
      <c r="Q16" s="30">
        <v>0</v>
      </c>
      <c r="R16" s="30">
        <v>0</v>
      </c>
      <c r="S16" s="30">
        <f aca="true" t="shared" si="45" ref="S16:S32">T16+U16</f>
        <v>0</v>
      </c>
      <c r="T16" s="30">
        <v>0</v>
      </c>
      <c r="U16" s="30">
        <v>0</v>
      </c>
      <c r="V16" s="18"/>
      <c r="W16" s="3"/>
      <c r="X16" s="57" t="s">
        <v>42</v>
      </c>
      <c r="Y16" s="20"/>
      <c r="Z16" s="92">
        <f t="shared" si="23"/>
        <v>0</v>
      </c>
      <c r="AA16" s="30">
        <v>0</v>
      </c>
      <c r="AB16" s="30">
        <v>0</v>
      </c>
      <c r="AC16" s="30">
        <f t="shared" si="24"/>
        <v>0</v>
      </c>
      <c r="AD16" s="30">
        <v>0</v>
      </c>
      <c r="AE16" s="30">
        <v>0</v>
      </c>
      <c r="AF16" s="30">
        <f aca="true" t="shared" si="46" ref="AF16:AF32">AG16+AH16</f>
        <v>0</v>
      </c>
      <c r="AG16" s="30">
        <v>0</v>
      </c>
      <c r="AH16" s="30">
        <v>0</v>
      </c>
      <c r="AI16" s="30">
        <f t="shared" si="25"/>
        <v>0</v>
      </c>
      <c r="AJ16" s="30">
        <v>0</v>
      </c>
      <c r="AK16" s="30">
        <v>0</v>
      </c>
      <c r="AL16" s="106">
        <f t="shared" si="0"/>
        <v>100</v>
      </c>
      <c r="AM16" s="106">
        <f t="shared" si="1"/>
        <v>100</v>
      </c>
      <c r="AN16" s="106">
        <f t="shared" si="2"/>
        <v>100</v>
      </c>
      <c r="AO16" s="30">
        <f t="shared" si="3"/>
        <v>0</v>
      </c>
      <c r="AP16" s="30">
        <f t="shared" si="4"/>
        <v>0</v>
      </c>
      <c r="AQ16" s="30">
        <f t="shared" si="5"/>
        <v>0</v>
      </c>
      <c r="AR16" s="18"/>
      <c r="AS16" s="3"/>
      <c r="AT16" s="57" t="s">
        <v>42</v>
      </c>
      <c r="AU16" s="16"/>
      <c r="AV16" s="92">
        <f t="shared" si="26"/>
        <v>66</v>
      </c>
      <c r="AW16" s="30">
        <f t="shared" si="27"/>
        <v>38</v>
      </c>
      <c r="AX16" s="30">
        <f t="shared" si="28"/>
        <v>28</v>
      </c>
      <c r="AY16" s="30">
        <f t="shared" si="29"/>
        <v>12</v>
      </c>
      <c r="AZ16" s="30">
        <v>7</v>
      </c>
      <c r="BA16" s="30">
        <v>5</v>
      </c>
      <c r="BB16" s="30">
        <f t="shared" si="30"/>
        <v>16</v>
      </c>
      <c r="BC16" s="30">
        <v>11</v>
      </c>
      <c r="BD16" s="30">
        <v>5</v>
      </c>
      <c r="BE16" s="30">
        <f t="shared" si="31"/>
        <v>0</v>
      </c>
      <c r="BF16" s="30">
        <v>0</v>
      </c>
      <c r="BG16" s="30">
        <v>0</v>
      </c>
      <c r="BH16" s="30">
        <f t="shared" si="32"/>
        <v>0</v>
      </c>
      <c r="BI16" s="30">
        <v>0</v>
      </c>
      <c r="BJ16" s="30">
        <v>0</v>
      </c>
      <c r="BK16" s="30">
        <f t="shared" si="33"/>
        <v>38</v>
      </c>
      <c r="BL16" s="30">
        <v>20</v>
      </c>
      <c r="BM16" s="30">
        <v>18</v>
      </c>
      <c r="BN16" s="18"/>
      <c r="BO16" s="3"/>
      <c r="BP16" s="57" t="s">
        <v>42</v>
      </c>
      <c r="BQ16" s="20"/>
      <c r="BR16" s="92">
        <f t="shared" si="34"/>
        <v>0</v>
      </c>
      <c r="BS16" s="30">
        <v>0</v>
      </c>
      <c r="BT16" s="30">
        <v>0</v>
      </c>
      <c r="BU16" s="30">
        <f t="shared" si="35"/>
        <v>0</v>
      </c>
      <c r="BV16" s="30">
        <v>0</v>
      </c>
      <c r="BW16" s="30">
        <v>0</v>
      </c>
      <c r="BX16" s="30">
        <f t="shared" si="36"/>
        <v>0</v>
      </c>
      <c r="BY16" s="30">
        <v>0</v>
      </c>
      <c r="BZ16" s="30">
        <v>0</v>
      </c>
      <c r="CA16" s="30">
        <f t="shared" si="37"/>
        <v>0</v>
      </c>
      <c r="CB16" s="30">
        <v>0</v>
      </c>
      <c r="CC16" s="30">
        <v>0</v>
      </c>
      <c r="CD16" s="30">
        <v>12</v>
      </c>
      <c r="CE16" s="30">
        <v>0</v>
      </c>
      <c r="CF16" s="30">
        <v>0</v>
      </c>
      <c r="CG16" s="106">
        <f t="shared" si="11"/>
        <v>18.181818181818183</v>
      </c>
      <c r="CH16" s="106">
        <f t="shared" si="11"/>
        <v>18.421052631578945</v>
      </c>
      <c r="CI16" s="106">
        <f t="shared" si="11"/>
        <v>17.857142857142858</v>
      </c>
      <c r="CJ16" s="106">
        <f t="shared" si="12"/>
        <v>57.57575757575758</v>
      </c>
      <c r="CK16" s="106">
        <f t="shared" si="12"/>
        <v>52.63157894736842</v>
      </c>
      <c r="CL16" s="106">
        <f t="shared" si="12"/>
        <v>64.28571428571429</v>
      </c>
      <c r="CM16" s="18"/>
      <c r="CN16" s="3"/>
      <c r="CO16" s="57" t="s">
        <v>42</v>
      </c>
      <c r="CP16" s="20"/>
      <c r="CQ16" s="30">
        <f t="shared" si="38"/>
        <v>38</v>
      </c>
      <c r="CR16" s="30">
        <f t="shared" si="39"/>
        <v>1</v>
      </c>
      <c r="CS16" s="31">
        <v>4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13</v>
      </c>
      <c r="DB16" s="31">
        <v>0</v>
      </c>
      <c r="DC16" s="31">
        <v>0</v>
      </c>
      <c r="DD16" s="31">
        <v>0</v>
      </c>
      <c r="DE16" s="31">
        <v>1</v>
      </c>
      <c r="DF16" s="31">
        <v>1</v>
      </c>
      <c r="DG16" s="31">
        <v>0</v>
      </c>
      <c r="DH16" s="31">
        <v>0</v>
      </c>
      <c r="DI16" s="31">
        <v>2</v>
      </c>
      <c r="DJ16" s="31">
        <v>0</v>
      </c>
      <c r="DK16" s="31">
        <v>0</v>
      </c>
      <c r="DL16" s="31">
        <v>0</v>
      </c>
      <c r="DM16" s="18"/>
      <c r="DN16" s="3"/>
      <c r="DO16" s="57" t="s">
        <v>42</v>
      </c>
      <c r="DP16" s="20"/>
      <c r="DQ16" s="31">
        <v>0</v>
      </c>
      <c r="DR16" s="31">
        <v>0</v>
      </c>
      <c r="DS16" s="31">
        <v>0</v>
      </c>
      <c r="DT16" s="31">
        <v>0</v>
      </c>
      <c r="DU16" s="31">
        <v>5</v>
      </c>
      <c r="DV16" s="31">
        <v>0</v>
      </c>
      <c r="DW16" s="31">
        <v>4</v>
      </c>
      <c r="DX16" s="31">
        <v>0</v>
      </c>
      <c r="DY16" s="31">
        <v>0</v>
      </c>
      <c r="DZ16" s="31">
        <v>0</v>
      </c>
      <c r="EA16" s="31">
        <v>2</v>
      </c>
      <c r="EB16" s="31">
        <v>0</v>
      </c>
      <c r="EC16" s="31">
        <v>0</v>
      </c>
      <c r="ED16" s="31">
        <v>0</v>
      </c>
      <c r="EE16" s="31">
        <v>0</v>
      </c>
      <c r="EF16" s="31">
        <v>0</v>
      </c>
      <c r="EG16" s="31">
        <v>4</v>
      </c>
      <c r="EH16" s="31">
        <v>0</v>
      </c>
      <c r="EI16" s="31">
        <v>3</v>
      </c>
      <c r="EJ16" s="31">
        <v>0</v>
      </c>
    </row>
    <row r="17" spans="1:140" s="15" customFormat="1" ht="18" customHeight="1">
      <c r="A17" s="3"/>
      <c r="B17" s="57" t="s">
        <v>43</v>
      </c>
      <c r="C17" s="20"/>
      <c r="D17" s="92">
        <f t="shared" si="40"/>
        <v>34</v>
      </c>
      <c r="E17" s="30">
        <f t="shared" si="21"/>
        <v>18</v>
      </c>
      <c r="F17" s="30">
        <f t="shared" si="22"/>
        <v>16</v>
      </c>
      <c r="G17" s="30">
        <f t="shared" si="41"/>
        <v>34</v>
      </c>
      <c r="H17" s="30">
        <v>18</v>
      </c>
      <c r="I17" s="30">
        <v>16</v>
      </c>
      <c r="J17" s="30">
        <f t="shared" si="42"/>
        <v>0</v>
      </c>
      <c r="K17" s="30">
        <v>0</v>
      </c>
      <c r="L17" s="30">
        <v>0</v>
      </c>
      <c r="M17" s="30">
        <f t="shared" si="43"/>
        <v>0</v>
      </c>
      <c r="N17" s="30">
        <v>0</v>
      </c>
      <c r="O17" s="30">
        <v>0</v>
      </c>
      <c r="P17" s="30">
        <f t="shared" si="44"/>
        <v>0</v>
      </c>
      <c r="Q17" s="30">
        <v>0</v>
      </c>
      <c r="R17" s="30">
        <v>0</v>
      </c>
      <c r="S17" s="30">
        <f t="shared" si="45"/>
        <v>0</v>
      </c>
      <c r="T17" s="30">
        <v>0</v>
      </c>
      <c r="U17" s="30">
        <v>0</v>
      </c>
      <c r="V17" s="18"/>
      <c r="W17" s="3"/>
      <c r="X17" s="57" t="s">
        <v>43</v>
      </c>
      <c r="Y17" s="20"/>
      <c r="Z17" s="92">
        <f t="shared" si="23"/>
        <v>0</v>
      </c>
      <c r="AA17" s="30">
        <v>0</v>
      </c>
      <c r="AB17" s="30">
        <v>0</v>
      </c>
      <c r="AC17" s="30">
        <f t="shared" si="24"/>
        <v>0</v>
      </c>
      <c r="AD17" s="30">
        <v>0</v>
      </c>
      <c r="AE17" s="30">
        <v>0</v>
      </c>
      <c r="AF17" s="30">
        <f t="shared" si="46"/>
        <v>1</v>
      </c>
      <c r="AG17" s="30">
        <v>0</v>
      </c>
      <c r="AH17" s="30">
        <v>1</v>
      </c>
      <c r="AI17" s="30">
        <f t="shared" si="25"/>
        <v>0</v>
      </c>
      <c r="AJ17" s="30">
        <v>0</v>
      </c>
      <c r="AK17" s="30">
        <v>0</v>
      </c>
      <c r="AL17" s="106">
        <f t="shared" si="0"/>
        <v>100</v>
      </c>
      <c r="AM17" s="106">
        <f t="shared" si="1"/>
        <v>100</v>
      </c>
      <c r="AN17" s="106">
        <f t="shared" si="2"/>
        <v>100</v>
      </c>
      <c r="AO17" s="30">
        <f t="shared" si="3"/>
        <v>0</v>
      </c>
      <c r="AP17" s="30">
        <f t="shared" si="4"/>
        <v>0</v>
      </c>
      <c r="AQ17" s="30">
        <f t="shared" si="5"/>
        <v>0</v>
      </c>
      <c r="AR17" s="18"/>
      <c r="AS17" s="3"/>
      <c r="AT17" s="57" t="s">
        <v>43</v>
      </c>
      <c r="AU17" s="16"/>
      <c r="AV17" s="92">
        <f t="shared" si="26"/>
        <v>65</v>
      </c>
      <c r="AW17" s="30">
        <f t="shared" si="27"/>
        <v>34</v>
      </c>
      <c r="AX17" s="30">
        <f t="shared" si="28"/>
        <v>31</v>
      </c>
      <c r="AY17" s="30">
        <f t="shared" si="29"/>
        <v>15</v>
      </c>
      <c r="AZ17" s="30">
        <v>8</v>
      </c>
      <c r="BA17" s="30">
        <v>7</v>
      </c>
      <c r="BB17" s="30">
        <f t="shared" si="30"/>
        <v>20</v>
      </c>
      <c r="BC17" s="30">
        <v>10</v>
      </c>
      <c r="BD17" s="30">
        <v>10</v>
      </c>
      <c r="BE17" s="30">
        <f t="shared" si="31"/>
        <v>0</v>
      </c>
      <c r="BF17" s="30">
        <v>0</v>
      </c>
      <c r="BG17" s="30">
        <v>0</v>
      </c>
      <c r="BH17" s="30">
        <f t="shared" si="32"/>
        <v>7</v>
      </c>
      <c r="BI17" s="30">
        <v>7</v>
      </c>
      <c r="BJ17" s="30">
        <v>0</v>
      </c>
      <c r="BK17" s="30">
        <f t="shared" si="33"/>
        <v>21</v>
      </c>
      <c r="BL17" s="30">
        <v>9</v>
      </c>
      <c r="BM17" s="30">
        <v>12</v>
      </c>
      <c r="BN17" s="18"/>
      <c r="BO17" s="3"/>
      <c r="BP17" s="57" t="s">
        <v>43</v>
      </c>
      <c r="BQ17" s="20"/>
      <c r="BR17" s="92">
        <f t="shared" si="34"/>
        <v>0</v>
      </c>
      <c r="BS17" s="30">
        <v>0</v>
      </c>
      <c r="BT17" s="30">
        <v>0</v>
      </c>
      <c r="BU17" s="30">
        <f t="shared" si="35"/>
        <v>2</v>
      </c>
      <c r="BV17" s="30">
        <v>0</v>
      </c>
      <c r="BW17" s="30">
        <v>2</v>
      </c>
      <c r="BX17" s="30">
        <f t="shared" si="36"/>
        <v>0</v>
      </c>
      <c r="BY17" s="30">
        <v>0</v>
      </c>
      <c r="BZ17" s="30">
        <v>0</v>
      </c>
      <c r="CA17" s="30">
        <f t="shared" si="37"/>
        <v>0</v>
      </c>
      <c r="CB17" s="30">
        <v>0</v>
      </c>
      <c r="CC17" s="30">
        <v>0</v>
      </c>
      <c r="CD17" s="30">
        <v>15</v>
      </c>
      <c r="CE17" s="30">
        <v>0</v>
      </c>
      <c r="CF17" s="30">
        <v>0</v>
      </c>
      <c r="CG17" s="106">
        <f t="shared" si="11"/>
        <v>23.076923076923077</v>
      </c>
      <c r="CH17" s="106">
        <f t="shared" si="11"/>
        <v>23.52941176470588</v>
      </c>
      <c r="CI17" s="106">
        <f t="shared" si="11"/>
        <v>22.58064516129032</v>
      </c>
      <c r="CJ17" s="106">
        <f t="shared" si="12"/>
        <v>32.30769230769231</v>
      </c>
      <c r="CK17" s="106">
        <f t="shared" si="12"/>
        <v>26.47058823529412</v>
      </c>
      <c r="CL17" s="106">
        <f t="shared" si="12"/>
        <v>38.70967741935484</v>
      </c>
      <c r="CM17" s="18"/>
      <c r="CN17" s="3"/>
      <c r="CO17" s="57" t="s">
        <v>43</v>
      </c>
      <c r="CP17" s="20"/>
      <c r="CQ17" s="30">
        <f t="shared" si="38"/>
        <v>21</v>
      </c>
      <c r="CR17" s="30">
        <f t="shared" si="39"/>
        <v>1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1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1</v>
      </c>
      <c r="DH17" s="31">
        <v>0</v>
      </c>
      <c r="DI17" s="31">
        <v>4</v>
      </c>
      <c r="DJ17" s="31">
        <v>0</v>
      </c>
      <c r="DK17" s="31">
        <v>0</v>
      </c>
      <c r="DL17" s="31">
        <v>0</v>
      </c>
      <c r="DM17" s="18"/>
      <c r="DN17" s="3"/>
      <c r="DO17" s="57" t="s">
        <v>43</v>
      </c>
      <c r="DP17" s="20"/>
      <c r="DQ17" s="31">
        <v>0</v>
      </c>
      <c r="DR17" s="31">
        <v>0</v>
      </c>
      <c r="DS17" s="31">
        <v>0</v>
      </c>
      <c r="DT17" s="31">
        <v>0</v>
      </c>
      <c r="DU17" s="31">
        <v>1</v>
      </c>
      <c r="DV17" s="31">
        <v>0</v>
      </c>
      <c r="DW17" s="31">
        <v>0</v>
      </c>
      <c r="DX17" s="31">
        <v>0</v>
      </c>
      <c r="DY17" s="31">
        <v>1</v>
      </c>
      <c r="DZ17" s="31">
        <v>0</v>
      </c>
      <c r="EA17" s="31">
        <v>1</v>
      </c>
      <c r="EB17" s="31">
        <v>0</v>
      </c>
      <c r="EC17" s="31">
        <v>0</v>
      </c>
      <c r="ED17" s="31">
        <v>0</v>
      </c>
      <c r="EE17" s="31">
        <v>5</v>
      </c>
      <c r="EF17" s="31">
        <v>0</v>
      </c>
      <c r="EG17" s="31">
        <v>6</v>
      </c>
      <c r="EH17" s="31">
        <v>1</v>
      </c>
      <c r="EI17" s="31">
        <v>0</v>
      </c>
      <c r="EJ17" s="31">
        <v>0</v>
      </c>
    </row>
    <row r="18" spans="1:140" s="15" customFormat="1" ht="18" customHeight="1">
      <c r="A18" s="3"/>
      <c r="B18" s="57" t="s">
        <v>44</v>
      </c>
      <c r="C18" s="20"/>
      <c r="D18" s="92">
        <f t="shared" si="40"/>
        <v>53</v>
      </c>
      <c r="E18" s="30">
        <f t="shared" si="21"/>
        <v>23</v>
      </c>
      <c r="F18" s="30">
        <f t="shared" si="22"/>
        <v>30</v>
      </c>
      <c r="G18" s="30">
        <f t="shared" si="41"/>
        <v>53</v>
      </c>
      <c r="H18" s="30">
        <v>23</v>
      </c>
      <c r="I18" s="30">
        <v>30</v>
      </c>
      <c r="J18" s="30">
        <f t="shared" si="42"/>
        <v>0</v>
      </c>
      <c r="K18" s="30">
        <v>0</v>
      </c>
      <c r="L18" s="30">
        <v>0</v>
      </c>
      <c r="M18" s="30">
        <f t="shared" si="43"/>
        <v>0</v>
      </c>
      <c r="N18" s="30">
        <v>0</v>
      </c>
      <c r="O18" s="30">
        <v>0</v>
      </c>
      <c r="P18" s="30">
        <f t="shared" si="44"/>
        <v>0</v>
      </c>
      <c r="Q18" s="30">
        <v>0</v>
      </c>
      <c r="R18" s="30">
        <v>0</v>
      </c>
      <c r="S18" s="30">
        <f t="shared" si="45"/>
        <v>0</v>
      </c>
      <c r="T18" s="30">
        <v>0</v>
      </c>
      <c r="U18" s="30">
        <v>0</v>
      </c>
      <c r="V18" s="18"/>
      <c r="W18" s="3"/>
      <c r="X18" s="57" t="s">
        <v>44</v>
      </c>
      <c r="Y18" s="20"/>
      <c r="Z18" s="92">
        <f t="shared" si="23"/>
        <v>0</v>
      </c>
      <c r="AA18" s="30">
        <v>0</v>
      </c>
      <c r="AB18" s="30">
        <v>0</v>
      </c>
      <c r="AC18" s="30">
        <f t="shared" si="24"/>
        <v>0</v>
      </c>
      <c r="AD18" s="30">
        <v>0</v>
      </c>
      <c r="AE18" s="30">
        <v>0</v>
      </c>
      <c r="AF18" s="30">
        <f t="shared" si="46"/>
        <v>1</v>
      </c>
      <c r="AG18" s="30">
        <v>0</v>
      </c>
      <c r="AH18" s="30">
        <v>1</v>
      </c>
      <c r="AI18" s="30">
        <f t="shared" si="25"/>
        <v>0</v>
      </c>
      <c r="AJ18" s="30">
        <v>0</v>
      </c>
      <c r="AK18" s="30">
        <v>0</v>
      </c>
      <c r="AL18" s="106">
        <f t="shared" si="0"/>
        <v>100</v>
      </c>
      <c r="AM18" s="106">
        <f t="shared" si="1"/>
        <v>100</v>
      </c>
      <c r="AN18" s="106">
        <f t="shared" si="2"/>
        <v>100</v>
      </c>
      <c r="AO18" s="30">
        <f t="shared" si="3"/>
        <v>0</v>
      </c>
      <c r="AP18" s="108">
        <f t="shared" si="4"/>
        <v>0</v>
      </c>
      <c r="AQ18" s="30">
        <f t="shared" si="5"/>
        <v>0</v>
      </c>
      <c r="AR18" s="18"/>
      <c r="AS18" s="3"/>
      <c r="AT18" s="57" t="s">
        <v>44</v>
      </c>
      <c r="AU18" s="16"/>
      <c r="AV18" s="92">
        <f t="shared" si="26"/>
        <v>71</v>
      </c>
      <c r="AW18" s="30">
        <f t="shared" si="27"/>
        <v>31</v>
      </c>
      <c r="AX18" s="30">
        <f t="shared" si="28"/>
        <v>40</v>
      </c>
      <c r="AY18" s="30">
        <f t="shared" si="29"/>
        <v>38</v>
      </c>
      <c r="AZ18" s="30">
        <v>18</v>
      </c>
      <c r="BA18" s="30">
        <v>20</v>
      </c>
      <c r="BB18" s="30">
        <f t="shared" si="30"/>
        <v>15</v>
      </c>
      <c r="BC18" s="30">
        <v>6</v>
      </c>
      <c r="BD18" s="30">
        <v>9</v>
      </c>
      <c r="BE18" s="30">
        <f t="shared" si="31"/>
        <v>0</v>
      </c>
      <c r="BF18" s="30">
        <v>0</v>
      </c>
      <c r="BG18" s="30">
        <v>0</v>
      </c>
      <c r="BH18" s="30">
        <f t="shared" si="32"/>
        <v>2</v>
      </c>
      <c r="BI18" s="30">
        <v>0</v>
      </c>
      <c r="BJ18" s="30">
        <v>2</v>
      </c>
      <c r="BK18" s="30">
        <f t="shared" si="33"/>
        <v>14</v>
      </c>
      <c r="BL18" s="30">
        <v>6</v>
      </c>
      <c r="BM18" s="30">
        <v>8</v>
      </c>
      <c r="BN18" s="18"/>
      <c r="BO18" s="3"/>
      <c r="BP18" s="57" t="s">
        <v>44</v>
      </c>
      <c r="BQ18" s="20"/>
      <c r="BR18" s="92">
        <f t="shared" si="34"/>
        <v>0</v>
      </c>
      <c r="BS18" s="30">
        <v>0</v>
      </c>
      <c r="BT18" s="30">
        <v>0</v>
      </c>
      <c r="BU18" s="30">
        <f t="shared" si="35"/>
        <v>2</v>
      </c>
      <c r="BV18" s="30">
        <v>1</v>
      </c>
      <c r="BW18" s="30">
        <v>1</v>
      </c>
      <c r="BX18" s="30">
        <f t="shared" si="36"/>
        <v>0</v>
      </c>
      <c r="BY18" s="30">
        <v>0</v>
      </c>
      <c r="BZ18" s="30">
        <v>0</v>
      </c>
      <c r="CA18" s="30">
        <f t="shared" si="37"/>
        <v>0</v>
      </c>
      <c r="CB18" s="30">
        <v>0</v>
      </c>
      <c r="CC18" s="30">
        <v>0</v>
      </c>
      <c r="CD18" s="30">
        <v>39</v>
      </c>
      <c r="CE18" s="30">
        <v>1</v>
      </c>
      <c r="CF18" s="30">
        <v>0</v>
      </c>
      <c r="CG18" s="106">
        <f t="shared" si="11"/>
        <v>53.52112676056338</v>
      </c>
      <c r="CH18" s="106">
        <f t="shared" si="11"/>
        <v>58.06451612903226</v>
      </c>
      <c r="CI18" s="106">
        <f t="shared" si="11"/>
        <v>50</v>
      </c>
      <c r="CJ18" s="106">
        <f t="shared" si="12"/>
        <v>19.718309859154928</v>
      </c>
      <c r="CK18" s="106">
        <f t="shared" si="12"/>
        <v>19.35483870967742</v>
      </c>
      <c r="CL18" s="106">
        <f t="shared" si="12"/>
        <v>20</v>
      </c>
      <c r="CM18" s="18"/>
      <c r="CN18" s="3"/>
      <c r="CO18" s="57" t="s">
        <v>44</v>
      </c>
      <c r="CP18" s="20"/>
      <c r="CQ18" s="30">
        <f t="shared" si="38"/>
        <v>14</v>
      </c>
      <c r="CR18" s="30">
        <f t="shared" si="39"/>
        <v>2</v>
      </c>
      <c r="CS18" s="31">
        <v>1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1</v>
      </c>
      <c r="CZ18" s="31">
        <v>0</v>
      </c>
      <c r="DA18" s="31">
        <v>1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2</v>
      </c>
      <c r="DH18" s="31">
        <v>1</v>
      </c>
      <c r="DI18" s="31">
        <v>3</v>
      </c>
      <c r="DJ18" s="31">
        <v>1</v>
      </c>
      <c r="DK18" s="31">
        <v>0</v>
      </c>
      <c r="DL18" s="31">
        <v>0</v>
      </c>
      <c r="DM18" s="18"/>
      <c r="DN18" s="3"/>
      <c r="DO18" s="57" t="s">
        <v>44</v>
      </c>
      <c r="DP18" s="20"/>
      <c r="DQ18" s="31">
        <v>0</v>
      </c>
      <c r="DR18" s="31">
        <v>0</v>
      </c>
      <c r="DS18" s="31">
        <v>0</v>
      </c>
      <c r="DT18" s="31">
        <v>0</v>
      </c>
      <c r="DU18" s="31">
        <v>2</v>
      </c>
      <c r="DV18" s="31">
        <v>0</v>
      </c>
      <c r="DW18" s="31">
        <v>1</v>
      </c>
      <c r="DX18" s="31">
        <v>0</v>
      </c>
      <c r="DY18" s="31">
        <v>0</v>
      </c>
      <c r="DZ18" s="31">
        <v>0</v>
      </c>
      <c r="EA18" s="31">
        <v>0</v>
      </c>
      <c r="EB18" s="31">
        <v>0</v>
      </c>
      <c r="EC18" s="31">
        <v>0</v>
      </c>
      <c r="ED18" s="31">
        <v>0</v>
      </c>
      <c r="EE18" s="31">
        <v>1</v>
      </c>
      <c r="EF18" s="31">
        <v>0</v>
      </c>
      <c r="EG18" s="31">
        <v>2</v>
      </c>
      <c r="EH18" s="31">
        <v>0</v>
      </c>
      <c r="EI18" s="31">
        <v>0</v>
      </c>
      <c r="EJ18" s="31">
        <v>0</v>
      </c>
    </row>
    <row r="19" spans="1:140" s="15" customFormat="1" ht="18" customHeight="1">
      <c r="A19" s="3"/>
      <c r="B19" s="57" t="s">
        <v>45</v>
      </c>
      <c r="C19" s="20"/>
      <c r="D19" s="92">
        <f t="shared" si="40"/>
        <v>44</v>
      </c>
      <c r="E19" s="30">
        <f t="shared" si="21"/>
        <v>19</v>
      </c>
      <c r="F19" s="30">
        <f t="shared" si="22"/>
        <v>25</v>
      </c>
      <c r="G19" s="30">
        <f t="shared" si="41"/>
        <v>44</v>
      </c>
      <c r="H19" s="30">
        <v>19</v>
      </c>
      <c r="I19" s="30">
        <v>25</v>
      </c>
      <c r="J19" s="30">
        <f t="shared" si="42"/>
        <v>0</v>
      </c>
      <c r="K19" s="30">
        <v>0</v>
      </c>
      <c r="L19" s="30">
        <v>0</v>
      </c>
      <c r="M19" s="30">
        <f t="shared" si="43"/>
        <v>0</v>
      </c>
      <c r="N19" s="30">
        <v>0</v>
      </c>
      <c r="O19" s="30">
        <v>0</v>
      </c>
      <c r="P19" s="30">
        <f t="shared" si="44"/>
        <v>0</v>
      </c>
      <c r="Q19" s="30">
        <v>0</v>
      </c>
      <c r="R19" s="30">
        <v>0</v>
      </c>
      <c r="S19" s="30">
        <f t="shared" si="45"/>
        <v>0</v>
      </c>
      <c r="T19" s="30">
        <v>0</v>
      </c>
      <c r="U19" s="30">
        <v>0</v>
      </c>
      <c r="V19" s="18"/>
      <c r="W19" s="3"/>
      <c r="X19" s="57" t="s">
        <v>45</v>
      </c>
      <c r="Y19" s="20"/>
      <c r="Z19" s="92">
        <f t="shared" si="23"/>
        <v>0</v>
      </c>
      <c r="AA19" s="30">
        <v>0</v>
      </c>
      <c r="AB19" s="30">
        <v>0</v>
      </c>
      <c r="AC19" s="30">
        <f t="shared" si="24"/>
        <v>0</v>
      </c>
      <c r="AD19" s="30">
        <v>0</v>
      </c>
      <c r="AE19" s="30">
        <v>0</v>
      </c>
      <c r="AF19" s="30">
        <f t="shared" si="46"/>
        <v>1</v>
      </c>
      <c r="AG19" s="30">
        <v>0</v>
      </c>
      <c r="AH19" s="30">
        <v>1</v>
      </c>
      <c r="AI19" s="30">
        <f t="shared" si="25"/>
        <v>0</v>
      </c>
      <c r="AJ19" s="30">
        <v>0</v>
      </c>
      <c r="AK19" s="30">
        <v>0</v>
      </c>
      <c r="AL19" s="106">
        <f t="shared" si="0"/>
        <v>100</v>
      </c>
      <c r="AM19" s="106">
        <f t="shared" si="1"/>
        <v>100</v>
      </c>
      <c r="AN19" s="106">
        <f t="shared" si="2"/>
        <v>100</v>
      </c>
      <c r="AO19" s="30">
        <f t="shared" si="3"/>
        <v>0</v>
      </c>
      <c r="AP19" s="30">
        <f t="shared" si="4"/>
        <v>0</v>
      </c>
      <c r="AQ19" s="30">
        <f t="shared" si="5"/>
        <v>0</v>
      </c>
      <c r="AR19" s="18"/>
      <c r="AS19" s="3"/>
      <c r="AT19" s="57" t="s">
        <v>45</v>
      </c>
      <c r="AU19" s="16"/>
      <c r="AV19" s="92">
        <f t="shared" si="26"/>
        <v>22</v>
      </c>
      <c r="AW19" s="30">
        <f t="shared" si="27"/>
        <v>13</v>
      </c>
      <c r="AX19" s="30">
        <f t="shared" si="28"/>
        <v>9</v>
      </c>
      <c r="AY19" s="30">
        <f t="shared" si="29"/>
        <v>2</v>
      </c>
      <c r="AZ19" s="30">
        <v>2</v>
      </c>
      <c r="BA19" s="30">
        <v>0</v>
      </c>
      <c r="BB19" s="30">
        <f t="shared" si="30"/>
        <v>5</v>
      </c>
      <c r="BC19" s="30">
        <v>1</v>
      </c>
      <c r="BD19" s="30">
        <v>4</v>
      </c>
      <c r="BE19" s="30">
        <f t="shared" si="31"/>
        <v>0</v>
      </c>
      <c r="BF19" s="30">
        <v>0</v>
      </c>
      <c r="BG19" s="30">
        <v>0</v>
      </c>
      <c r="BH19" s="30">
        <f t="shared" si="32"/>
        <v>0</v>
      </c>
      <c r="BI19" s="30">
        <v>0</v>
      </c>
      <c r="BJ19" s="30">
        <v>0</v>
      </c>
      <c r="BK19" s="30">
        <f t="shared" si="33"/>
        <v>15</v>
      </c>
      <c r="BL19" s="30">
        <v>10</v>
      </c>
      <c r="BM19" s="30">
        <v>5</v>
      </c>
      <c r="BN19" s="18"/>
      <c r="BO19" s="3"/>
      <c r="BP19" s="57" t="s">
        <v>45</v>
      </c>
      <c r="BQ19" s="20"/>
      <c r="BR19" s="92">
        <f t="shared" si="34"/>
        <v>0</v>
      </c>
      <c r="BS19" s="30">
        <v>0</v>
      </c>
      <c r="BT19" s="30">
        <v>0</v>
      </c>
      <c r="BU19" s="30">
        <f t="shared" si="35"/>
        <v>0</v>
      </c>
      <c r="BV19" s="30">
        <v>0</v>
      </c>
      <c r="BW19" s="30">
        <v>0</v>
      </c>
      <c r="BX19" s="30">
        <f t="shared" si="36"/>
        <v>0</v>
      </c>
      <c r="BY19" s="30">
        <v>0</v>
      </c>
      <c r="BZ19" s="30">
        <v>0</v>
      </c>
      <c r="CA19" s="30">
        <f t="shared" si="37"/>
        <v>0</v>
      </c>
      <c r="CB19" s="30">
        <v>0</v>
      </c>
      <c r="CC19" s="30">
        <v>0</v>
      </c>
      <c r="CD19" s="30">
        <v>2</v>
      </c>
      <c r="CE19" s="30">
        <v>0</v>
      </c>
      <c r="CF19" s="30">
        <v>0</v>
      </c>
      <c r="CG19" s="106">
        <f t="shared" si="11"/>
        <v>9.090909090909092</v>
      </c>
      <c r="CH19" s="106">
        <f t="shared" si="11"/>
        <v>15.384615384615385</v>
      </c>
      <c r="CI19" s="106">
        <f t="shared" si="11"/>
        <v>0</v>
      </c>
      <c r="CJ19" s="106">
        <f t="shared" si="12"/>
        <v>68.18181818181817</v>
      </c>
      <c r="CK19" s="106">
        <f t="shared" si="12"/>
        <v>76.92307692307693</v>
      </c>
      <c r="CL19" s="106">
        <f t="shared" si="12"/>
        <v>55.55555555555556</v>
      </c>
      <c r="CM19" s="18"/>
      <c r="CN19" s="3"/>
      <c r="CO19" s="57" t="s">
        <v>45</v>
      </c>
      <c r="CP19" s="20"/>
      <c r="CQ19" s="30">
        <f t="shared" si="38"/>
        <v>15</v>
      </c>
      <c r="CR19" s="30">
        <f t="shared" si="39"/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1</v>
      </c>
      <c r="DF19" s="31">
        <v>0</v>
      </c>
      <c r="DG19" s="31">
        <v>1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18"/>
      <c r="DN19" s="3"/>
      <c r="DO19" s="57" t="s">
        <v>45</v>
      </c>
      <c r="DP19" s="20"/>
      <c r="DQ19" s="31">
        <v>0</v>
      </c>
      <c r="DR19" s="31">
        <v>0</v>
      </c>
      <c r="DS19" s="31">
        <v>0</v>
      </c>
      <c r="DT19" s="31">
        <v>0</v>
      </c>
      <c r="DU19" s="31">
        <v>1</v>
      </c>
      <c r="DV19" s="31">
        <v>0</v>
      </c>
      <c r="DW19" s="31">
        <v>0</v>
      </c>
      <c r="DX19" s="31">
        <v>0</v>
      </c>
      <c r="DY19" s="31">
        <v>0</v>
      </c>
      <c r="DZ19" s="31">
        <v>0</v>
      </c>
      <c r="EA19" s="31">
        <v>5</v>
      </c>
      <c r="EB19" s="31">
        <v>0</v>
      </c>
      <c r="EC19" s="31">
        <v>0</v>
      </c>
      <c r="ED19" s="31">
        <v>0</v>
      </c>
      <c r="EE19" s="31">
        <v>1</v>
      </c>
      <c r="EF19" s="31">
        <v>0</v>
      </c>
      <c r="EG19" s="31">
        <v>4</v>
      </c>
      <c r="EH19" s="31">
        <v>0</v>
      </c>
      <c r="EI19" s="31">
        <v>0</v>
      </c>
      <c r="EJ19" s="31">
        <v>0</v>
      </c>
    </row>
    <row r="20" spans="1:140" s="15" customFormat="1" ht="18" customHeight="1">
      <c r="A20" s="3"/>
      <c r="B20" s="57" t="s">
        <v>46</v>
      </c>
      <c r="C20" s="20"/>
      <c r="D20" s="92">
        <f t="shared" si="40"/>
        <v>80</v>
      </c>
      <c r="E20" s="30">
        <f t="shared" si="21"/>
        <v>34</v>
      </c>
      <c r="F20" s="30">
        <f t="shared" si="22"/>
        <v>46</v>
      </c>
      <c r="G20" s="30">
        <f t="shared" si="41"/>
        <v>80</v>
      </c>
      <c r="H20" s="30">
        <v>34</v>
      </c>
      <c r="I20" s="30">
        <v>46</v>
      </c>
      <c r="J20" s="30">
        <f t="shared" si="42"/>
        <v>0</v>
      </c>
      <c r="K20" s="30">
        <v>0</v>
      </c>
      <c r="L20" s="30">
        <v>0</v>
      </c>
      <c r="M20" s="30">
        <f t="shared" si="43"/>
        <v>0</v>
      </c>
      <c r="N20" s="30">
        <v>0</v>
      </c>
      <c r="O20" s="30">
        <v>0</v>
      </c>
      <c r="P20" s="30">
        <f t="shared" si="44"/>
        <v>0</v>
      </c>
      <c r="Q20" s="30">
        <v>0</v>
      </c>
      <c r="R20" s="30">
        <v>0</v>
      </c>
      <c r="S20" s="30">
        <f t="shared" si="45"/>
        <v>0</v>
      </c>
      <c r="T20" s="30">
        <v>0</v>
      </c>
      <c r="U20" s="30">
        <v>0</v>
      </c>
      <c r="V20" s="18"/>
      <c r="W20" s="3"/>
      <c r="X20" s="57" t="s">
        <v>46</v>
      </c>
      <c r="Y20" s="20"/>
      <c r="Z20" s="92">
        <f t="shared" si="23"/>
        <v>0</v>
      </c>
      <c r="AA20" s="30">
        <v>0</v>
      </c>
      <c r="AB20" s="30">
        <v>0</v>
      </c>
      <c r="AC20" s="30">
        <f t="shared" si="24"/>
        <v>0</v>
      </c>
      <c r="AD20" s="30">
        <v>0</v>
      </c>
      <c r="AE20" s="30">
        <v>0</v>
      </c>
      <c r="AF20" s="30">
        <f t="shared" si="46"/>
        <v>0</v>
      </c>
      <c r="AG20" s="30">
        <v>0</v>
      </c>
      <c r="AH20" s="30">
        <v>0</v>
      </c>
      <c r="AI20" s="30">
        <f t="shared" si="25"/>
        <v>0</v>
      </c>
      <c r="AJ20" s="30">
        <v>0</v>
      </c>
      <c r="AK20" s="30">
        <v>0</v>
      </c>
      <c r="AL20" s="106">
        <f t="shared" si="0"/>
        <v>100</v>
      </c>
      <c r="AM20" s="106">
        <f t="shared" si="1"/>
        <v>100</v>
      </c>
      <c r="AN20" s="106">
        <f t="shared" si="2"/>
        <v>100</v>
      </c>
      <c r="AO20" s="30">
        <f t="shared" si="3"/>
        <v>0</v>
      </c>
      <c r="AP20" s="30">
        <f t="shared" si="4"/>
        <v>0</v>
      </c>
      <c r="AQ20" s="30">
        <f t="shared" si="5"/>
        <v>0</v>
      </c>
      <c r="AR20" s="18"/>
      <c r="AS20" s="3"/>
      <c r="AT20" s="57" t="s">
        <v>46</v>
      </c>
      <c r="AU20" s="16"/>
      <c r="AV20" s="92">
        <f t="shared" si="26"/>
        <v>115</v>
      </c>
      <c r="AW20" s="30">
        <f t="shared" si="27"/>
        <v>63</v>
      </c>
      <c r="AX20" s="30">
        <f t="shared" si="28"/>
        <v>52</v>
      </c>
      <c r="AY20" s="30">
        <f t="shared" si="29"/>
        <v>25</v>
      </c>
      <c r="AZ20" s="30">
        <v>14</v>
      </c>
      <c r="BA20" s="30">
        <v>11</v>
      </c>
      <c r="BB20" s="30">
        <f t="shared" si="30"/>
        <v>19</v>
      </c>
      <c r="BC20" s="30">
        <v>11</v>
      </c>
      <c r="BD20" s="30">
        <v>8</v>
      </c>
      <c r="BE20" s="30">
        <f t="shared" si="31"/>
        <v>0</v>
      </c>
      <c r="BF20" s="30">
        <v>0</v>
      </c>
      <c r="BG20" s="30">
        <v>0</v>
      </c>
      <c r="BH20" s="30">
        <f t="shared" si="32"/>
        <v>5</v>
      </c>
      <c r="BI20" s="30">
        <v>5</v>
      </c>
      <c r="BJ20" s="30">
        <v>0</v>
      </c>
      <c r="BK20" s="30">
        <f t="shared" si="33"/>
        <v>65</v>
      </c>
      <c r="BL20" s="30">
        <v>33</v>
      </c>
      <c r="BM20" s="30">
        <v>32</v>
      </c>
      <c r="BN20" s="18"/>
      <c r="BO20" s="3"/>
      <c r="BP20" s="57" t="s">
        <v>46</v>
      </c>
      <c r="BQ20" s="20"/>
      <c r="BR20" s="92">
        <f t="shared" si="34"/>
        <v>0</v>
      </c>
      <c r="BS20" s="30">
        <v>0</v>
      </c>
      <c r="BT20" s="30">
        <v>0</v>
      </c>
      <c r="BU20" s="30">
        <f t="shared" si="35"/>
        <v>1</v>
      </c>
      <c r="BV20" s="30">
        <v>0</v>
      </c>
      <c r="BW20" s="30">
        <v>1</v>
      </c>
      <c r="BX20" s="30">
        <f t="shared" si="36"/>
        <v>0</v>
      </c>
      <c r="BY20" s="30">
        <v>0</v>
      </c>
      <c r="BZ20" s="30">
        <v>0</v>
      </c>
      <c r="CA20" s="30">
        <f t="shared" si="37"/>
        <v>0</v>
      </c>
      <c r="CB20" s="30">
        <v>0</v>
      </c>
      <c r="CC20" s="30">
        <v>0</v>
      </c>
      <c r="CD20" s="30">
        <v>25</v>
      </c>
      <c r="CE20" s="30">
        <v>0</v>
      </c>
      <c r="CF20" s="30">
        <v>0</v>
      </c>
      <c r="CG20" s="106">
        <f t="shared" si="11"/>
        <v>21.73913043478261</v>
      </c>
      <c r="CH20" s="106">
        <f t="shared" si="11"/>
        <v>22.22222222222222</v>
      </c>
      <c r="CI20" s="106">
        <f t="shared" si="11"/>
        <v>21.153846153846153</v>
      </c>
      <c r="CJ20" s="106">
        <f t="shared" si="12"/>
        <v>56.52173913043478</v>
      </c>
      <c r="CK20" s="106">
        <f t="shared" si="12"/>
        <v>52.38095238095239</v>
      </c>
      <c r="CL20" s="106">
        <f t="shared" si="12"/>
        <v>61.53846153846154</v>
      </c>
      <c r="CM20" s="18"/>
      <c r="CN20" s="3"/>
      <c r="CO20" s="57" t="s">
        <v>46</v>
      </c>
      <c r="CP20" s="20"/>
      <c r="CQ20" s="30">
        <f t="shared" si="38"/>
        <v>65</v>
      </c>
      <c r="CR20" s="30">
        <f t="shared" si="39"/>
        <v>0</v>
      </c>
      <c r="CS20" s="31">
        <v>2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8</v>
      </c>
      <c r="CZ20" s="31">
        <v>0</v>
      </c>
      <c r="DA20" s="31">
        <v>16</v>
      </c>
      <c r="DB20" s="31">
        <v>0</v>
      </c>
      <c r="DC20" s="31">
        <v>1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15</v>
      </c>
      <c r="DJ20" s="31">
        <v>0</v>
      </c>
      <c r="DK20" s="31">
        <v>1</v>
      </c>
      <c r="DL20" s="31">
        <v>0</v>
      </c>
      <c r="DM20" s="18"/>
      <c r="DN20" s="3"/>
      <c r="DO20" s="57" t="s">
        <v>46</v>
      </c>
      <c r="DP20" s="20"/>
      <c r="DQ20" s="31">
        <v>2</v>
      </c>
      <c r="DR20" s="31">
        <v>0</v>
      </c>
      <c r="DS20" s="31">
        <v>0</v>
      </c>
      <c r="DT20" s="31">
        <v>0</v>
      </c>
      <c r="DU20" s="31">
        <v>6</v>
      </c>
      <c r="DV20" s="31">
        <v>0</v>
      </c>
      <c r="DW20" s="31">
        <v>2</v>
      </c>
      <c r="DX20" s="31">
        <v>0</v>
      </c>
      <c r="DY20" s="31">
        <v>0</v>
      </c>
      <c r="DZ20" s="31">
        <v>0</v>
      </c>
      <c r="EA20" s="31">
        <v>6</v>
      </c>
      <c r="EB20" s="31">
        <v>0</v>
      </c>
      <c r="EC20" s="31">
        <v>2</v>
      </c>
      <c r="ED20" s="31">
        <v>0</v>
      </c>
      <c r="EE20" s="31">
        <v>1</v>
      </c>
      <c r="EF20" s="31">
        <v>0</v>
      </c>
      <c r="EG20" s="31">
        <v>3</v>
      </c>
      <c r="EH20" s="31">
        <v>0</v>
      </c>
      <c r="EI20" s="31">
        <v>0</v>
      </c>
      <c r="EJ20" s="31">
        <v>0</v>
      </c>
    </row>
    <row r="21" spans="1:140" s="15" customFormat="1" ht="18" customHeight="1">
      <c r="A21" s="3"/>
      <c r="B21" s="57" t="s">
        <v>47</v>
      </c>
      <c r="C21" s="20"/>
      <c r="D21" s="92">
        <f t="shared" si="40"/>
        <v>224</v>
      </c>
      <c r="E21" s="30">
        <f t="shared" si="21"/>
        <v>106</v>
      </c>
      <c r="F21" s="30">
        <f t="shared" si="22"/>
        <v>118</v>
      </c>
      <c r="G21" s="30">
        <f t="shared" si="41"/>
        <v>224</v>
      </c>
      <c r="H21" s="30">
        <v>106</v>
      </c>
      <c r="I21" s="30">
        <v>118</v>
      </c>
      <c r="J21" s="30">
        <f t="shared" si="42"/>
        <v>0</v>
      </c>
      <c r="K21" s="30">
        <v>0</v>
      </c>
      <c r="L21" s="30">
        <v>0</v>
      </c>
      <c r="M21" s="30">
        <f t="shared" si="43"/>
        <v>0</v>
      </c>
      <c r="N21" s="30">
        <v>0</v>
      </c>
      <c r="O21" s="30">
        <v>0</v>
      </c>
      <c r="P21" s="30">
        <f t="shared" si="44"/>
        <v>0</v>
      </c>
      <c r="Q21" s="30">
        <v>0</v>
      </c>
      <c r="R21" s="30">
        <v>0</v>
      </c>
      <c r="S21" s="30">
        <f t="shared" si="45"/>
        <v>0</v>
      </c>
      <c r="T21" s="30">
        <v>0</v>
      </c>
      <c r="U21" s="30">
        <v>0</v>
      </c>
      <c r="V21" s="18"/>
      <c r="W21" s="3"/>
      <c r="X21" s="57" t="s">
        <v>47</v>
      </c>
      <c r="Y21" s="20"/>
      <c r="Z21" s="92">
        <f t="shared" si="23"/>
        <v>0</v>
      </c>
      <c r="AA21" s="30">
        <v>0</v>
      </c>
      <c r="AB21" s="30">
        <v>0</v>
      </c>
      <c r="AC21" s="30">
        <f t="shared" si="24"/>
        <v>0</v>
      </c>
      <c r="AD21" s="30">
        <v>0</v>
      </c>
      <c r="AE21" s="30">
        <v>0</v>
      </c>
      <c r="AF21" s="30">
        <f t="shared" si="46"/>
        <v>4</v>
      </c>
      <c r="AG21" s="30">
        <v>3</v>
      </c>
      <c r="AH21" s="30">
        <v>1</v>
      </c>
      <c r="AI21" s="30">
        <f t="shared" si="25"/>
        <v>0</v>
      </c>
      <c r="AJ21" s="30">
        <v>0</v>
      </c>
      <c r="AK21" s="30">
        <v>0</v>
      </c>
      <c r="AL21" s="106">
        <f t="shared" si="0"/>
        <v>100</v>
      </c>
      <c r="AM21" s="106">
        <f t="shared" si="1"/>
        <v>100</v>
      </c>
      <c r="AN21" s="106">
        <f t="shared" si="2"/>
        <v>100</v>
      </c>
      <c r="AO21" s="82">
        <f t="shared" si="3"/>
        <v>0</v>
      </c>
      <c r="AP21" s="82">
        <f t="shared" si="4"/>
        <v>0</v>
      </c>
      <c r="AQ21" s="30">
        <f t="shared" si="5"/>
        <v>0</v>
      </c>
      <c r="AR21" s="18"/>
      <c r="AS21" s="3"/>
      <c r="AT21" s="57" t="s">
        <v>47</v>
      </c>
      <c r="AU21" s="16"/>
      <c r="AV21" s="92">
        <f t="shared" si="26"/>
        <v>303</v>
      </c>
      <c r="AW21" s="30">
        <f t="shared" si="27"/>
        <v>150</v>
      </c>
      <c r="AX21" s="30">
        <f t="shared" si="28"/>
        <v>153</v>
      </c>
      <c r="AY21" s="30">
        <f t="shared" si="29"/>
        <v>104</v>
      </c>
      <c r="AZ21" s="30">
        <v>60</v>
      </c>
      <c r="BA21" s="30">
        <v>44</v>
      </c>
      <c r="BB21" s="30">
        <f t="shared" si="30"/>
        <v>87</v>
      </c>
      <c r="BC21" s="30">
        <v>37</v>
      </c>
      <c r="BD21" s="30">
        <v>50</v>
      </c>
      <c r="BE21" s="30">
        <f t="shared" si="31"/>
        <v>0</v>
      </c>
      <c r="BF21" s="30">
        <v>0</v>
      </c>
      <c r="BG21" s="30">
        <v>0</v>
      </c>
      <c r="BH21" s="30">
        <f t="shared" si="32"/>
        <v>0</v>
      </c>
      <c r="BI21" s="30">
        <v>0</v>
      </c>
      <c r="BJ21" s="30">
        <v>0</v>
      </c>
      <c r="BK21" s="30">
        <f t="shared" si="33"/>
        <v>102</v>
      </c>
      <c r="BL21" s="30">
        <v>47</v>
      </c>
      <c r="BM21" s="30">
        <v>55</v>
      </c>
      <c r="BN21" s="18"/>
      <c r="BO21" s="3"/>
      <c r="BP21" s="57" t="s">
        <v>47</v>
      </c>
      <c r="BQ21" s="20"/>
      <c r="BR21" s="92">
        <f t="shared" si="34"/>
        <v>4</v>
      </c>
      <c r="BS21" s="30">
        <v>2</v>
      </c>
      <c r="BT21" s="30">
        <v>2</v>
      </c>
      <c r="BU21" s="30">
        <f t="shared" si="35"/>
        <v>6</v>
      </c>
      <c r="BV21" s="30">
        <v>4</v>
      </c>
      <c r="BW21" s="30">
        <v>2</v>
      </c>
      <c r="BX21" s="30">
        <f t="shared" si="36"/>
        <v>0</v>
      </c>
      <c r="BY21" s="30">
        <v>0</v>
      </c>
      <c r="BZ21" s="30">
        <v>0</v>
      </c>
      <c r="CA21" s="30">
        <f t="shared" si="37"/>
        <v>0</v>
      </c>
      <c r="CB21" s="30">
        <v>0</v>
      </c>
      <c r="CC21" s="30">
        <v>0</v>
      </c>
      <c r="CD21" s="30">
        <v>104</v>
      </c>
      <c r="CE21" s="30">
        <v>0</v>
      </c>
      <c r="CF21" s="30">
        <v>0</v>
      </c>
      <c r="CG21" s="106">
        <f t="shared" si="11"/>
        <v>34.32343234323432</v>
      </c>
      <c r="CH21" s="106">
        <f t="shared" si="11"/>
        <v>40</v>
      </c>
      <c r="CI21" s="106">
        <f t="shared" si="11"/>
        <v>28.75816993464052</v>
      </c>
      <c r="CJ21" s="106">
        <f t="shared" si="12"/>
        <v>33.663366336633665</v>
      </c>
      <c r="CK21" s="106">
        <f t="shared" si="12"/>
        <v>31.333333333333336</v>
      </c>
      <c r="CL21" s="106">
        <f t="shared" si="12"/>
        <v>35.947712418300654</v>
      </c>
      <c r="CM21" s="18"/>
      <c r="CN21" s="3"/>
      <c r="CO21" s="57" t="s">
        <v>47</v>
      </c>
      <c r="CP21" s="20"/>
      <c r="CQ21" s="30">
        <f t="shared" si="38"/>
        <v>102</v>
      </c>
      <c r="CR21" s="30">
        <f t="shared" si="39"/>
        <v>2</v>
      </c>
      <c r="CS21" s="31">
        <v>6</v>
      </c>
      <c r="CT21" s="31">
        <v>0</v>
      </c>
      <c r="CU21" s="31">
        <v>0</v>
      </c>
      <c r="CV21" s="31">
        <v>0</v>
      </c>
      <c r="CW21" s="31">
        <v>2</v>
      </c>
      <c r="CX21" s="31">
        <v>0</v>
      </c>
      <c r="CY21" s="31">
        <v>8</v>
      </c>
      <c r="CZ21" s="31">
        <v>0</v>
      </c>
      <c r="DA21" s="31">
        <v>13</v>
      </c>
      <c r="DB21" s="31">
        <v>0</v>
      </c>
      <c r="DC21" s="31">
        <v>3</v>
      </c>
      <c r="DD21" s="31">
        <v>0</v>
      </c>
      <c r="DE21" s="31">
        <v>0</v>
      </c>
      <c r="DF21" s="31">
        <v>0</v>
      </c>
      <c r="DG21" s="31">
        <v>4</v>
      </c>
      <c r="DH21" s="31">
        <v>0</v>
      </c>
      <c r="DI21" s="31">
        <v>16</v>
      </c>
      <c r="DJ21" s="31">
        <v>0</v>
      </c>
      <c r="DK21" s="31">
        <v>1</v>
      </c>
      <c r="DL21" s="31">
        <v>0</v>
      </c>
      <c r="DM21" s="18"/>
      <c r="DN21" s="3"/>
      <c r="DO21" s="57" t="s">
        <v>47</v>
      </c>
      <c r="DP21" s="20"/>
      <c r="DQ21" s="31">
        <v>2</v>
      </c>
      <c r="DR21" s="31">
        <v>0</v>
      </c>
      <c r="DS21" s="31">
        <v>5</v>
      </c>
      <c r="DT21" s="31">
        <v>0</v>
      </c>
      <c r="DU21" s="31">
        <v>3</v>
      </c>
      <c r="DV21" s="31">
        <v>0</v>
      </c>
      <c r="DW21" s="31">
        <v>20</v>
      </c>
      <c r="DX21" s="31">
        <v>1</v>
      </c>
      <c r="DY21" s="31">
        <v>0</v>
      </c>
      <c r="DZ21" s="31">
        <v>0</v>
      </c>
      <c r="EA21" s="31">
        <v>7</v>
      </c>
      <c r="EB21" s="31">
        <v>0</v>
      </c>
      <c r="EC21" s="31">
        <v>0</v>
      </c>
      <c r="ED21" s="31">
        <v>0</v>
      </c>
      <c r="EE21" s="31">
        <v>0</v>
      </c>
      <c r="EF21" s="31">
        <v>0</v>
      </c>
      <c r="EG21" s="31">
        <v>12</v>
      </c>
      <c r="EH21" s="31">
        <v>1</v>
      </c>
      <c r="EI21" s="31">
        <v>0</v>
      </c>
      <c r="EJ21" s="31">
        <v>0</v>
      </c>
    </row>
    <row r="22" spans="1:140" s="15" customFormat="1" ht="18" customHeight="1">
      <c r="A22" s="3"/>
      <c r="B22" s="57" t="s">
        <v>48</v>
      </c>
      <c r="C22" s="20"/>
      <c r="D22" s="92">
        <f t="shared" si="40"/>
        <v>27</v>
      </c>
      <c r="E22" s="30">
        <f t="shared" si="21"/>
        <v>17</v>
      </c>
      <c r="F22" s="30">
        <f t="shared" si="22"/>
        <v>10</v>
      </c>
      <c r="G22" s="30">
        <f t="shared" si="41"/>
        <v>27</v>
      </c>
      <c r="H22" s="30">
        <v>17</v>
      </c>
      <c r="I22" s="30">
        <v>10</v>
      </c>
      <c r="J22" s="30">
        <f t="shared" si="42"/>
        <v>0</v>
      </c>
      <c r="K22" s="30">
        <v>0</v>
      </c>
      <c r="L22" s="30">
        <v>0</v>
      </c>
      <c r="M22" s="30">
        <f t="shared" si="43"/>
        <v>0</v>
      </c>
      <c r="N22" s="30">
        <v>0</v>
      </c>
      <c r="O22" s="30">
        <v>0</v>
      </c>
      <c r="P22" s="30">
        <f t="shared" si="44"/>
        <v>0</v>
      </c>
      <c r="Q22" s="30">
        <v>0</v>
      </c>
      <c r="R22" s="30">
        <v>0</v>
      </c>
      <c r="S22" s="30">
        <f t="shared" si="45"/>
        <v>0</v>
      </c>
      <c r="T22" s="30">
        <v>0</v>
      </c>
      <c r="U22" s="30">
        <v>0</v>
      </c>
      <c r="V22" s="18"/>
      <c r="W22" s="3"/>
      <c r="X22" s="57" t="s">
        <v>48</v>
      </c>
      <c r="Y22" s="20"/>
      <c r="Z22" s="92">
        <f t="shared" si="23"/>
        <v>0</v>
      </c>
      <c r="AA22" s="30">
        <v>0</v>
      </c>
      <c r="AB22" s="30">
        <v>0</v>
      </c>
      <c r="AC22" s="30">
        <f t="shared" si="24"/>
        <v>0</v>
      </c>
      <c r="AD22" s="30">
        <v>0</v>
      </c>
      <c r="AE22" s="30">
        <v>0</v>
      </c>
      <c r="AF22" s="30">
        <f t="shared" si="46"/>
        <v>0</v>
      </c>
      <c r="AG22" s="30">
        <v>0</v>
      </c>
      <c r="AH22" s="30">
        <v>0</v>
      </c>
      <c r="AI22" s="30">
        <f t="shared" si="25"/>
        <v>0</v>
      </c>
      <c r="AJ22" s="30">
        <v>0</v>
      </c>
      <c r="AK22" s="30">
        <v>0</v>
      </c>
      <c r="AL22" s="106">
        <f t="shared" si="0"/>
        <v>100</v>
      </c>
      <c r="AM22" s="106">
        <f t="shared" si="1"/>
        <v>100</v>
      </c>
      <c r="AN22" s="106">
        <f t="shared" si="2"/>
        <v>100</v>
      </c>
      <c r="AO22" s="30">
        <f t="shared" si="3"/>
        <v>0</v>
      </c>
      <c r="AP22" s="30">
        <f t="shared" si="4"/>
        <v>0</v>
      </c>
      <c r="AQ22" s="30">
        <f t="shared" si="5"/>
        <v>0</v>
      </c>
      <c r="AR22" s="18"/>
      <c r="AS22" s="3"/>
      <c r="AT22" s="57" t="s">
        <v>48</v>
      </c>
      <c r="AU22" s="16"/>
      <c r="AV22" s="92">
        <f t="shared" si="26"/>
        <v>0</v>
      </c>
      <c r="AW22" s="30">
        <f t="shared" si="27"/>
        <v>0</v>
      </c>
      <c r="AX22" s="30">
        <f t="shared" si="28"/>
        <v>0</v>
      </c>
      <c r="AY22" s="30">
        <f t="shared" si="29"/>
        <v>0</v>
      </c>
      <c r="AZ22" s="30">
        <v>0</v>
      </c>
      <c r="BA22" s="30">
        <v>0</v>
      </c>
      <c r="BB22" s="30">
        <f t="shared" si="30"/>
        <v>0</v>
      </c>
      <c r="BC22" s="30">
        <v>0</v>
      </c>
      <c r="BD22" s="30">
        <v>0</v>
      </c>
      <c r="BE22" s="30">
        <f t="shared" si="31"/>
        <v>0</v>
      </c>
      <c r="BF22" s="30">
        <v>0</v>
      </c>
      <c r="BG22" s="30">
        <v>0</v>
      </c>
      <c r="BH22" s="30">
        <f t="shared" si="32"/>
        <v>0</v>
      </c>
      <c r="BI22" s="30">
        <v>0</v>
      </c>
      <c r="BJ22" s="30">
        <v>0</v>
      </c>
      <c r="BK22" s="30">
        <f t="shared" si="33"/>
        <v>0</v>
      </c>
      <c r="BL22" s="30">
        <v>0</v>
      </c>
      <c r="BM22" s="30">
        <v>0</v>
      </c>
      <c r="BN22" s="18"/>
      <c r="BO22" s="3"/>
      <c r="BP22" s="57" t="s">
        <v>48</v>
      </c>
      <c r="BQ22" s="20"/>
      <c r="BR22" s="92">
        <f t="shared" si="34"/>
        <v>0</v>
      </c>
      <c r="BS22" s="30">
        <v>0</v>
      </c>
      <c r="BT22" s="30">
        <v>0</v>
      </c>
      <c r="BU22" s="30">
        <f t="shared" si="35"/>
        <v>0</v>
      </c>
      <c r="BV22" s="30">
        <v>0</v>
      </c>
      <c r="BW22" s="30">
        <v>0</v>
      </c>
      <c r="BX22" s="30">
        <f t="shared" si="36"/>
        <v>0</v>
      </c>
      <c r="BY22" s="30">
        <v>0</v>
      </c>
      <c r="BZ22" s="30">
        <v>0</v>
      </c>
      <c r="CA22" s="30">
        <f t="shared" si="37"/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18"/>
      <c r="CN22" s="3"/>
      <c r="CO22" s="57" t="s">
        <v>48</v>
      </c>
      <c r="CP22" s="20"/>
      <c r="CQ22" s="30">
        <f t="shared" si="38"/>
        <v>0</v>
      </c>
      <c r="CR22" s="30">
        <f t="shared" si="39"/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18"/>
      <c r="DN22" s="3"/>
      <c r="DO22" s="57" t="s">
        <v>48</v>
      </c>
      <c r="DP22" s="20"/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1">
        <v>0</v>
      </c>
      <c r="DZ22" s="31">
        <v>0</v>
      </c>
      <c r="EA22" s="31">
        <v>0</v>
      </c>
      <c r="EB22" s="31">
        <v>0</v>
      </c>
      <c r="EC22" s="31">
        <v>0</v>
      </c>
      <c r="ED22" s="31">
        <v>0</v>
      </c>
      <c r="EE22" s="31">
        <v>0</v>
      </c>
      <c r="EF22" s="31">
        <v>0</v>
      </c>
      <c r="EG22" s="31">
        <v>0</v>
      </c>
      <c r="EH22" s="31">
        <v>0</v>
      </c>
      <c r="EI22" s="31">
        <v>0</v>
      </c>
      <c r="EJ22" s="31">
        <v>0</v>
      </c>
    </row>
    <row r="23" spans="1:140" s="15" customFormat="1" ht="18" customHeight="1">
      <c r="A23" s="3"/>
      <c r="B23" s="57" t="s">
        <v>49</v>
      </c>
      <c r="C23" s="20"/>
      <c r="D23" s="92">
        <f t="shared" si="40"/>
        <v>20</v>
      </c>
      <c r="E23" s="30">
        <f t="shared" si="21"/>
        <v>10</v>
      </c>
      <c r="F23" s="30">
        <f t="shared" si="22"/>
        <v>10</v>
      </c>
      <c r="G23" s="30">
        <f t="shared" si="41"/>
        <v>20</v>
      </c>
      <c r="H23" s="30">
        <v>10</v>
      </c>
      <c r="I23" s="30">
        <v>10</v>
      </c>
      <c r="J23" s="30">
        <f t="shared" si="42"/>
        <v>0</v>
      </c>
      <c r="K23" s="30">
        <v>0</v>
      </c>
      <c r="L23" s="30">
        <v>0</v>
      </c>
      <c r="M23" s="30">
        <f t="shared" si="43"/>
        <v>0</v>
      </c>
      <c r="N23" s="30">
        <v>0</v>
      </c>
      <c r="O23" s="30">
        <v>0</v>
      </c>
      <c r="P23" s="30">
        <f t="shared" si="44"/>
        <v>0</v>
      </c>
      <c r="Q23" s="30">
        <v>0</v>
      </c>
      <c r="R23" s="30">
        <v>0</v>
      </c>
      <c r="S23" s="30">
        <f t="shared" si="45"/>
        <v>0</v>
      </c>
      <c r="T23" s="30">
        <v>0</v>
      </c>
      <c r="U23" s="30">
        <v>0</v>
      </c>
      <c r="V23" s="18"/>
      <c r="W23" s="3"/>
      <c r="X23" s="57" t="s">
        <v>49</v>
      </c>
      <c r="Y23" s="20"/>
      <c r="Z23" s="92">
        <f t="shared" si="23"/>
        <v>0</v>
      </c>
      <c r="AA23" s="30">
        <v>0</v>
      </c>
      <c r="AB23" s="30">
        <v>0</v>
      </c>
      <c r="AC23" s="30">
        <f t="shared" si="24"/>
        <v>0</v>
      </c>
      <c r="AD23" s="30">
        <v>0</v>
      </c>
      <c r="AE23" s="30">
        <v>0</v>
      </c>
      <c r="AF23" s="30">
        <f t="shared" si="46"/>
        <v>0</v>
      </c>
      <c r="AG23" s="30">
        <v>0</v>
      </c>
      <c r="AH23" s="30">
        <v>0</v>
      </c>
      <c r="AI23" s="30">
        <f t="shared" si="25"/>
        <v>0</v>
      </c>
      <c r="AJ23" s="30">
        <v>0</v>
      </c>
      <c r="AK23" s="30">
        <v>0</v>
      </c>
      <c r="AL23" s="106">
        <f t="shared" si="0"/>
        <v>100</v>
      </c>
      <c r="AM23" s="106">
        <f t="shared" si="1"/>
        <v>100</v>
      </c>
      <c r="AN23" s="106">
        <f t="shared" si="2"/>
        <v>100</v>
      </c>
      <c r="AO23" s="30">
        <f t="shared" si="3"/>
        <v>0</v>
      </c>
      <c r="AP23" s="30">
        <f t="shared" si="4"/>
        <v>0</v>
      </c>
      <c r="AQ23" s="30">
        <f t="shared" si="5"/>
        <v>0</v>
      </c>
      <c r="AR23" s="18"/>
      <c r="AS23" s="3"/>
      <c r="AT23" s="57" t="s">
        <v>49</v>
      </c>
      <c r="AU23" s="16"/>
      <c r="AV23" s="92">
        <f t="shared" si="26"/>
        <v>42</v>
      </c>
      <c r="AW23" s="30">
        <f t="shared" si="27"/>
        <v>26</v>
      </c>
      <c r="AX23" s="30">
        <f t="shared" si="28"/>
        <v>16</v>
      </c>
      <c r="AY23" s="30">
        <f t="shared" si="29"/>
        <v>5</v>
      </c>
      <c r="AZ23" s="30">
        <v>2</v>
      </c>
      <c r="BA23" s="30">
        <v>3</v>
      </c>
      <c r="BB23" s="30">
        <f t="shared" si="30"/>
        <v>6</v>
      </c>
      <c r="BC23" s="30">
        <v>4</v>
      </c>
      <c r="BD23" s="30">
        <v>2</v>
      </c>
      <c r="BE23" s="30">
        <f t="shared" si="31"/>
        <v>0</v>
      </c>
      <c r="BF23" s="30">
        <v>0</v>
      </c>
      <c r="BG23" s="30">
        <v>0</v>
      </c>
      <c r="BH23" s="30">
        <f t="shared" si="32"/>
        <v>4</v>
      </c>
      <c r="BI23" s="30">
        <v>4</v>
      </c>
      <c r="BJ23" s="30">
        <v>0</v>
      </c>
      <c r="BK23" s="30">
        <f t="shared" si="33"/>
        <v>25</v>
      </c>
      <c r="BL23" s="30">
        <v>16</v>
      </c>
      <c r="BM23" s="30">
        <v>9</v>
      </c>
      <c r="BN23" s="18"/>
      <c r="BO23" s="3"/>
      <c r="BP23" s="57" t="s">
        <v>49</v>
      </c>
      <c r="BQ23" s="20"/>
      <c r="BR23" s="92">
        <f t="shared" si="34"/>
        <v>0</v>
      </c>
      <c r="BS23" s="30">
        <v>0</v>
      </c>
      <c r="BT23" s="30">
        <v>0</v>
      </c>
      <c r="BU23" s="30">
        <f t="shared" si="35"/>
        <v>2</v>
      </c>
      <c r="BV23" s="30">
        <v>0</v>
      </c>
      <c r="BW23" s="30">
        <v>2</v>
      </c>
      <c r="BX23" s="30">
        <f t="shared" si="36"/>
        <v>0</v>
      </c>
      <c r="BY23" s="30">
        <v>0</v>
      </c>
      <c r="BZ23" s="30">
        <v>0</v>
      </c>
      <c r="CA23" s="30">
        <f t="shared" si="37"/>
        <v>0</v>
      </c>
      <c r="CB23" s="30">
        <v>0</v>
      </c>
      <c r="CC23" s="30">
        <v>0</v>
      </c>
      <c r="CD23" s="30">
        <v>4</v>
      </c>
      <c r="CE23" s="30">
        <v>0</v>
      </c>
      <c r="CF23" s="30">
        <v>0</v>
      </c>
      <c r="CG23" s="106">
        <f t="shared" si="11"/>
        <v>11.904761904761903</v>
      </c>
      <c r="CH23" s="106">
        <f t="shared" si="11"/>
        <v>7.6923076923076925</v>
      </c>
      <c r="CI23" s="106">
        <f t="shared" si="11"/>
        <v>18.75</v>
      </c>
      <c r="CJ23" s="106">
        <f t="shared" si="12"/>
        <v>59.523809523809526</v>
      </c>
      <c r="CK23" s="106">
        <f t="shared" si="12"/>
        <v>61.53846153846154</v>
      </c>
      <c r="CL23" s="106">
        <f t="shared" si="12"/>
        <v>56.25</v>
      </c>
      <c r="CM23" s="18"/>
      <c r="CN23" s="3"/>
      <c r="CO23" s="57" t="s">
        <v>49</v>
      </c>
      <c r="CP23" s="20"/>
      <c r="CQ23" s="30">
        <f t="shared" si="38"/>
        <v>25</v>
      </c>
      <c r="CR23" s="30">
        <f t="shared" si="39"/>
        <v>1</v>
      </c>
      <c r="CS23" s="31">
        <v>4</v>
      </c>
      <c r="CT23" s="31">
        <v>0</v>
      </c>
      <c r="CU23" s="31">
        <v>1</v>
      </c>
      <c r="CV23" s="31">
        <v>0</v>
      </c>
      <c r="CW23" s="31">
        <v>0</v>
      </c>
      <c r="CX23" s="31">
        <v>0</v>
      </c>
      <c r="CY23" s="31">
        <v>2</v>
      </c>
      <c r="CZ23" s="31">
        <v>0</v>
      </c>
      <c r="DA23" s="31">
        <v>4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4</v>
      </c>
      <c r="DJ23" s="31">
        <v>0</v>
      </c>
      <c r="DK23" s="31">
        <v>0</v>
      </c>
      <c r="DL23" s="31">
        <v>0</v>
      </c>
      <c r="DM23" s="18"/>
      <c r="DN23" s="3"/>
      <c r="DO23" s="57" t="s">
        <v>49</v>
      </c>
      <c r="DP23" s="20"/>
      <c r="DQ23" s="31">
        <v>0</v>
      </c>
      <c r="DR23" s="31">
        <v>0</v>
      </c>
      <c r="DS23" s="31">
        <v>0</v>
      </c>
      <c r="DT23" s="31">
        <v>0</v>
      </c>
      <c r="DU23" s="31">
        <v>3</v>
      </c>
      <c r="DV23" s="31">
        <v>0</v>
      </c>
      <c r="DW23" s="31">
        <v>1</v>
      </c>
      <c r="DX23" s="31">
        <v>0</v>
      </c>
      <c r="DY23" s="31">
        <v>0</v>
      </c>
      <c r="DZ23" s="31">
        <v>0</v>
      </c>
      <c r="EA23" s="31">
        <v>5</v>
      </c>
      <c r="EB23" s="31">
        <v>1</v>
      </c>
      <c r="EC23" s="31">
        <v>0</v>
      </c>
      <c r="ED23" s="31">
        <v>0</v>
      </c>
      <c r="EE23" s="31">
        <v>1</v>
      </c>
      <c r="EF23" s="31">
        <v>0</v>
      </c>
      <c r="EG23" s="31">
        <v>0</v>
      </c>
      <c r="EH23" s="31">
        <v>0</v>
      </c>
      <c r="EI23" s="31">
        <v>0</v>
      </c>
      <c r="EJ23" s="31">
        <v>0</v>
      </c>
    </row>
    <row r="24" spans="1:140" s="15" customFormat="1" ht="18" customHeight="1">
      <c r="A24" s="3"/>
      <c r="B24" s="57" t="s">
        <v>50</v>
      </c>
      <c r="C24" s="20"/>
      <c r="D24" s="92">
        <f t="shared" si="40"/>
        <v>45</v>
      </c>
      <c r="E24" s="30">
        <f t="shared" si="21"/>
        <v>21</v>
      </c>
      <c r="F24" s="30">
        <f t="shared" si="22"/>
        <v>24</v>
      </c>
      <c r="G24" s="30">
        <f t="shared" si="41"/>
        <v>45</v>
      </c>
      <c r="H24" s="30">
        <v>21</v>
      </c>
      <c r="I24" s="30">
        <v>24</v>
      </c>
      <c r="J24" s="30">
        <f t="shared" si="42"/>
        <v>0</v>
      </c>
      <c r="K24" s="30">
        <v>0</v>
      </c>
      <c r="L24" s="30">
        <v>0</v>
      </c>
      <c r="M24" s="30">
        <f t="shared" si="43"/>
        <v>0</v>
      </c>
      <c r="N24" s="30">
        <v>0</v>
      </c>
      <c r="O24" s="30">
        <v>0</v>
      </c>
      <c r="P24" s="30">
        <f t="shared" si="44"/>
        <v>0</v>
      </c>
      <c r="Q24" s="30">
        <v>0</v>
      </c>
      <c r="R24" s="30">
        <v>0</v>
      </c>
      <c r="S24" s="30">
        <f t="shared" si="45"/>
        <v>0</v>
      </c>
      <c r="T24" s="30">
        <v>0</v>
      </c>
      <c r="U24" s="30">
        <v>0</v>
      </c>
      <c r="V24" s="18"/>
      <c r="W24" s="3"/>
      <c r="X24" s="57" t="s">
        <v>50</v>
      </c>
      <c r="Y24" s="20"/>
      <c r="Z24" s="92">
        <f t="shared" si="23"/>
        <v>0</v>
      </c>
      <c r="AA24" s="30">
        <v>0</v>
      </c>
      <c r="AB24" s="30">
        <v>0</v>
      </c>
      <c r="AC24" s="30">
        <f t="shared" si="24"/>
        <v>0</v>
      </c>
      <c r="AD24" s="30">
        <v>0</v>
      </c>
      <c r="AE24" s="30">
        <v>0</v>
      </c>
      <c r="AF24" s="30">
        <f t="shared" si="46"/>
        <v>0</v>
      </c>
      <c r="AG24" s="30">
        <v>0</v>
      </c>
      <c r="AH24" s="30">
        <v>0</v>
      </c>
      <c r="AI24" s="30">
        <f t="shared" si="25"/>
        <v>0</v>
      </c>
      <c r="AJ24" s="30">
        <v>0</v>
      </c>
      <c r="AK24" s="30">
        <v>0</v>
      </c>
      <c r="AL24" s="106">
        <f t="shared" si="0"/>
        <v>100</v>
      </c>
      <c r="AM24" s="106">
        <f t="shared" si="1"/>
        <v>100</v>
      </c>
      <c r="AN24" s="106">
        <f t="shared" si="2"/>
        <v>100</v>
      </c>
      <c r="AO24" s="30">
        <f t="shared" si="3"/>
        <v>0</v>
      </c>
      <c r="AP24" s="30">
        <f t="shared" si="4"/>
        <v>0</v>
      </c>
      <c r="AQ24" s="30">
        <f t="shared" si="5"/>
        <v>0</v>
      </c>
      <c r="AR24" s="18"/>
      <c r="AS24" s="3"/>
      <c r="AT24" s="57" t="s">
        <v>50</v>
      </c>
      <c r="AU24" s="16"/>
      <c r="AV24" s="92">
        <f t="shared" si="26"/>
        <v>42</v>
      </c>
      <c r="AW24" s="30">
        <f t="shared" si="27"/>
        <v>20</v>
      </c>
      <c r="AX24" s="30">
        <f t="shared" si="28"/>
        <v>22</v>
      </c>
      <c r="AY24" s="30">
        <f t="shared" si="29"/>
        <v>14</v>
      </c>
      <c r="AZ24" s="30">
        <v>5</v>
      </c>
      <c r="BA24" s="30">
        <v>9</v>
      </c>
      <c r="BB24" s="30">
        <f t="shared" si="30"/>
        <v>18</v>
      </c>
      <c r="BC24" s="30">
        <v>9</v>
      </c>
      <c r="BD24" s="30">
        <v>9</v>
      </c>
      <c r="BE24" s="30">
        <f t="shared" si="31"/>
        <v>0</v>
      </c>
      <c r="BF24" s="30">
        <v>0</v>
      </c>
      <c r="BG24" s="30">
        <v>0</v>
      </c>
      <c r="BH24" s="30">
        <f t="shared" si="32"/>
        <v>0</v>
      </c>
      <c r="BI24" s="30">
        <v>0</v>
      </c>
      <c r="BJ24" s="30">
        <v>0</v>
      </c>
      <c r="BK24" s="30">
        <f t="shared" si="33"/>
        <v>10</v>
      </c>
      <c r="BL24" s="30">
        <v>6</v>
      </c>
      <c r="BM24" s="30">
        <v>4</v>
      </c>
      <c r="BN24" s="18"/>
      <c r="BO24" s="3"/>
      <c r="BP24" s="57" t="s">
        <v>50</v>
      </c>
      <c r="BQ24" s="20"/>
      <c r="BR24" s="92">
        <f t="shared" si="34"/>
        <v>0</v>
      </c>
      <c r="BS24" s="30">
        <v>0</v>
      </c>
      <c r="BT24" s="30">
        <v>0</v>
      </c>
      <c r="BU24" s="30">
        <f t="shared" si="35"/>
        <v>0</v>
      </c>
      <c r="BV24" s="30">
        <v>0</v>
      </c>
      <c r="BW24" s="30">
        <v>0</v>
      </c>
      <c r="BX24" s="30">
        <f t="shared" si="36"/>
        <v>0</v>
      </c>
      <c r="BY24" s="30">
        <v>0</v>
      </c>
      <c r="BZ24" s="30">
        <v>0</v>
      </c>
      <c r="CA24" s="30">
        <f t="shared" si="37"/>
        <v>0</v>
      </c>
      <c r="CB24" s="30">
        <v>0</v>
      </c>
      <c r="CC24" s="30">
        <v>0</v>
      </c>
      <c r="CD24" s="30">
        <v>14</v>
      </c>
      <c r="CE24" s="30">
        <v>0</v>
      </c>
      <c r="CF24" s="30">
        <v>0</v>
      </c>
      <c r="CG24" s="106">
        <f t="shared" si="11"/>
        <v>33.33333333333333</v>
      </c>
      <c r="CH24" s="106">
        <f t="shared" si="11"/>
        <v>25</v>
      </c>
      <c r="CI24" s="106">
        <f t="shared" si="11"/>
        <v>40.909090909090914</v>
      </c>
      <c r="CJ24" s="106">
        <f t="shared" si="12"/>
        <v>23.809523809523807</v>
      </c>
      <c r="CK24" s="106">
        <f t="shared" si="12"/>
        <v>30</v>
      </c>
      <c r="CL24" s="106">
        <f t="shared" si="12"/>
        <v>18.181818181818183</v>
      </c>
      <c r="CM24" s="18"/>
      <c r="CN24" s="3"/>
      <c r="CO24" s="57" t="s">
        <v>50</v>
      </c>
      <c r="CP24" s="20"/>
      <c r="CQ24" s="30">
        <f t="shared" si="38"/>
        <v>10</v>
      </c>
      <c r="CR24" s="30">
        <f t="shared" si="39"/>
        <v>1</v>
      </c>
      <c r="CS24" s="31">
        <v>1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4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1</v>
      </c>
      <c r="DJ24" s="31">
        <v>0</v>
      </c>
      <c r="DK24" s="31">
        <v>0</v>
      </c>
      <c r="DL24" s="31">
        <v>0</v>
      </c>
      <c r="DM24" s="18"/>
      <c r="DN24" s="3"/>
      <c r="DO24" s="57" t="s">
        <v>50</v>
      </c>
      <c r="DP24" s="20"/>
      <c r="DQ24" s="31">
        <v>0</v>
      </c>
      <c r="DR24" s="31">
        <v>0</v>
      </c>
      <c r="DS24" s="31">
        <v>0</v>
      </c>
      <c r="DT24" s="31">
        <v>0</v>
      </c>
      <c r="DU24" s="31">
        <v>1</v>
      </c>
      <c r="DV24" s="31">
        <v>1</v>
      </c>
      <c r="DW24" s="31">
        <v>1</v>
      </c>
      <c r="DX24" s="31">
        <v>0</v>
      </c>
      <c r="DY24" s="31">
        <v>0</v>
      </c>
      <c r="DZ24" s="31">
        <v>0</v>
      </c>
      <c r="EA24" s="31">
        <v>2</v>
      </c>
      <c r="EB24" s="31">
        <v>0</v>
      </c>
      <c r="EC24" s="31">
        <v>0</v>
      </c>
      <c r="ED24" s="31">
        <v>0</v>
      </c>
      <c r="EE24" s="31">
        <v>0</v>
      </c>
      <c r="EF24" s="31">
        <v>0</v>
      </c>
      <c r="EG24" s="31">
        <v>0</v>
      </c>
      <c r="EH24" s="31">
        <v>0</v>
      </c>
      <c r="EI24" s="31">
        <v>0</v>
      </c>
      <c r="EJ24" s="31">
        <v>0</v>
      </c>
    </row>
    <row r="25" spans="1:140" s="15" customFormat="1" ht="18" customHeight="1">
      <c r="A25" s="3"/>
      <c r="B25" s="57" t="s">
        <v>51</v>
      </c>
      <c r="C25" s="20"/>
      <c r="D25" s="92">
        <f t="shared" si="40"/>
        <v>62</v>
      </c>
      <c r="E25" s="30">
        <f t="shared" si="21"/>
        <v>35</v>
      </c>
      <c r="F25" s="30">
        <f t="shared" si="22"/>
        <v>27</v>
      </c>
      <c r="G25" s="30">
        <f t="shared" si="41"/>
        <v>61</v>
      </c>
      <c r="H25" s="30">
        <v>34</v>
      </c>
      <c r="I25" s="30">
        <v>27</v>
      </c>
      <c r="J25" s="30">
        <f t="shared" si="42"/>
        <v>0</v>
      </c>
      <c r="K25" s="30">
        <v>0</v>
      </c>
      <c r="L25" s="30">
        <v>0</v>
      </c>
      <c r="M25" s="30">
        <f t="shared" si="43"/>
        <v>0</v>
      </c>
      <c r="N25" s="30">
        <v>0</v>
      </c>
      <c r="O25" s="30">
        <v>0</v>
      </c>
      <c r="P25" s="30">
        <f t="shared" si="44"/>
        <v>0</v>
      </c>
      <c r="Q25" s="30">
        <v>0</v>
      </c>
      <c r="R25" s="30">
        <v>0</v>
      </c>
      <c r="S25" s="30">
        <f t="shared" si="45"/>
        <v>1</v>
      </c>
      <c r="T25" s="30">
        <v>1</v>
      </c>
      <c r="U25" s="30">
        <v>0</v>
      </c>
      <c r="V25" s="18"/>
      <c r="W25" s="3"/>
      <c r="X25" s="57" t="s">
        <v>51</v>
      </c>
      <c r="Y25" s="20"/>
      <c r="Z25" s="92">
        <f t="shared" si="23"/>
        <v>0</v>
      </c>
      <c r="AA25" s="30">
        <v>0</v>
      </c>
      <c r="AB25" s="30">
        <v>0</v>
      </c>
      <c r="AC25" s="30">
        <f t="shared" si="24"/>
        <v>0</v>
      </c>
      <c r="AD25" s="30">
        <v>0</v>
      </c>
      <c r="AE25" s="30">
        <v>0</v>
      </c>
      <c r="AF25" s="30">
        <f t="shared" si="46"/>
        <v>0</v>
      </c>
      <c r="AG25" s="30">
        <v>0</v>
      </c>
      <c r="AH25" s="30">
        <v>0</v>
      </c>
      <c r="AI25" s="30">
        <f t="shared" si="25"/>
        <v>0</v>
      </c>
      <c r="AJ25" s="30">
        <v>0</v>
      </c>
      <c r="AK25" s="30">
        <v>0</v>
      </c>
      <c r="AL25" s="106">
        <f t="shared" si="0"/>
        <v>98.38709677419355</v>
      </c>
      <c r="AM25" s="106">
        <f t="shared" si="1"/>
        <v>97.14285714285714</v>
      </c>
      <c r="AN25" s="106">
        <f t="shared" si="2"/>
        <v>100</v>
      </c>
      <c r="AO25" s="106">
        <f t="shared" si="3"/>
        <v>1.6129032258064515</v>
      </c>
      <c r="AP25" s="106">
        <f t="shared" si="4"/>
        <v>2.857142857142857</v>
      </c>
      <c r="AQ25" s="30">
        <f t="shared" si="5"/>
        <v>0</v>
      </c>
      <c r="AR25" s="18"/>
      <c r="AS25" s="3"/>
      <c r="AT25" s="57" t="s">
        <v>51</v>
      </c>
      <c r="AU25" s="16"/>
      <c r="AV25" s="92">
        <f t="shared" si="26"/>
        <v>37</v>
      </c>
      <c r="AW25" s="30">
        <f t="shared" si="27"/>
        <v>22</v>
      </c>
      <c r="AX25" s="30">
        <f t="shared" si="28"/>
        <v>15</v>
      </c>
      <c r="AY25" s="30">
        <f t="shared" si="29"/>
        <v>9</v>
      </c>
      <c r="AZ25" s="30">
        <v>5</v>
      </c>
      <c r="BA25" s="30">
        <v>4</v>
      </c>
      <c r="BB25" s="30">
        <f t="shared" si="30"/>
        <v>15</v>
      </c>
      <c r="BC25" s="30">
        <v>7</v>
      </c>
      <c r="BD25" s="30">
        <v>8</v>
      </c>
      <c r="BE25" s="30">
        <f t="shared" si="31"/>
        <v>0</v>
      </c>
      <c r="BF25" s="30">
        <v>0</v>
      </c>
      <c r="BG25" s="30">
        <v>0</v>
      </c>
      <c r="BH25" s="30">
        <f t="shared" si="32"/>
        <v>0</v>
      </c>
      <c r="BI25" s="30">
        <v>0</v>
      </c>
      <c r="BJ25" s="30">
        <v>0</v>
      </c>
      <c r="BK25" s="30">
        <f t="shared" si="33"/>
        <v>13</v>
      </c>
      <c r="BL25" s="30">
        <v>10</v>
      </c>
      <c r="BM25" s="30">
        <v>3</v>
      </c>
      <c r="BN25" s="18"/>
      <c r="BO25" s="3"/>
      <c r="BP25" s="57" t="s">
        <v>51</v>
      </c>
      <c r="BQ25" s="20"/>
      <c r="BR25" s="92">
        <f t="shared" si="34"/>
        <v>0</v>
      </c>
      <c r="BS25" s="30">
        <v>0</v>
      </c>
      <c r="BT25" s="30">
        <v>0</v>
      </c>
      <c r="BU25" s="30">
        <f t="shared" si="35"/>
        <v>0</v>
      </c>
      <c r="BV25" s="30">
        <v>0</v>
      </c>
      <c r="BW25" s="30">
        <v>0</v>
      </c>
      <c r="BX25" s="30">
        <f t="shared" si="36"/>
        <v>0</v>
      </c>
      <c r="BY25" s="30">
        <v>0</v>
      </c>
      <c r="BZ25" s="30">
        <v>0</v>
      </c>
      <c r="CA25" s="30">
        <f t="shared" si="37"/>
        <v>0</v>
      </c>
      <c r="CB25" s="30">
        <v>0</v>
      </c>
      <c r="CC25" s="30">
        <v>0</v>
      </c>
      <c r="CD25" s="30">
        <v>9</v>
      </c>
      <c r="CE25" s="30">
        <v>0</v>
      </c>
      <c r="CF25" s="30">
        <v>0</v>
      </c>
      <c r="CG25" s="106">
        <f t="shared" si="11"/>
        <v>24.324324324324326</v>
      </c>
      <c r="CH25" s="106">
        <f t="shared" si="11"/>
        <v>22.727272727272727</v>
      </c>
      <c r="CI25" s="106">
        <f t="shared" si="11"/>
        <v>26.666666666666668</v>
      </c>
      <c r="CJ25" s="106">
        <f t="shared" si="12"/>
        <v>35.13513513513514</v>
      </c>
      <c r="CK25" s="106">
        <f t="shared" si="12"/>
        <v>45.45454545454545</v>
      </c>
      <c r="CL25" s="106">
        <f t="shared" si="12"/>
        <v>20</v>
      </c>
      <c r="CM25" s="18"/>
      <c r="CN25" s="3"/>
      <c r="CO25" s="57" t="s">
        <v>51</v>
      </c>
      <c r="CP25" s="20"/>
      <c r="CQ25" s="30">
        <f t="shared" si="38"/>
        <v>13</v>
      </c>
      <c r="CR25" s="30">
        <f t="shared" si="39"/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2</v>
      </c>
      <c r="CZ25" s="31">
        <v>0</v>
      </c>
      <c r="DA25" s="31">
        <v>1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1</v>
      </c>
      <c r="DH25" s="31">
        <v>0</v>
      </c>
      <c r="DI25" s="31">
        <v>0</v>
      </c>
      <c r="DJ25" s="31">
        <v>0</v>
      </c>
      <c r="DK25" s="31">
        <v>1</v>
      </c>
      <c r="DL25" s="31">
        <v>0</v>
      </c>
      <c r="DM25" s="18"/>
      <c r="DN25" s="3"/>
      <c r="DO25" s="57" t="s">
        <v>51</v>
      </c>
      <c r="DP25" s="20"/>
      <c r="DQ25" s="31">
        <v>0</v>
      </c>
      <c r="DR25" s="31">
        <v>0</v>
      </c>
      <c r="DS25" s="31">
        <v>0</v>
      </c>
      <c r="DT25" s="31">
        <v>0</v>
      </c>
      <c r="DU25" s="31">
        <v>4</v>
      </c>
      <c r="DV25" s="31">
        <v>0</v>
      </c>
      <c r="DW25" s="31">
        <v>1</v>
      </c>
      <c r="DX25" s="31">
        <v>0</v>
      </c>
      <c r="DY25" s="31">
        <v>0</v>
      </c>
      <c r="DZ25" s="31">
        <v>0</v>
      </c>
      <c r="EA25" s="31">
        <v>1</v>
      </c>
      <c r="EB25" s="31">
        <v>0</v>
      </c>
      <c r="EC25" s="31">
        <v>0</v>
      </c>
      <c r="ED25" s="31">
        <v>0</v>
      </c>
      <c r="EE25" s="31">
        <v>1</v>
      </c>
      <c r="EF25" s="31">
        <v>0</v>
      </c>
      <c r="EG25" s="31">
        <v>1</v>
      </c>
      <c r="EH25" s="31">
        <v>0</v>
      </c>
      <c r="EI25" s="31">
        <v>0</v>
      </c>
      <c r="EJ25" s="31">
        <v>0</v>
      </c>
    </row>
    <row r="26" spans="1:140" s="15" customFormat="1" ht="18" customHeight="1">
      <c r="A26" s="3"/>
      <c r="B26" s="57" t="s">
        <v>52</v>
      </c>
      <c r="C26" s="20"/>
      <c r="D26" s="92">
        <f t="shared" si="40"/>
        <v>296</v>
      </c>
      <c r="E26" s="30">
        <f t="shared" si="21"/>
        <v>161</v>
      </c>
      <c r="F26" s="30">
        <f t="shared" si="22"/>
        <v>135</v>
      </c>
      <c r="G26" s="30">
        <f t="shared" si="41"/>
        <v>292</v>
      </c>
      <c r="H26" s="30">
        <v>159</v>
      </c>
      <c r="I26" s="30">
        <v>133</v>
      </c>
      <c r="J26" s="30">
        <f t="shared" si="42"/>
        <v>0</v>
      </c>
      <c r="K26" s="30">
        <v>0</v>
      </c>
      <c r="L26" s="30">
        <v>0</v>
      </c>
      <c r="M26" s="30">
        <f t="shared" si="43"/>
        <v>2</v>
      </c>
      <c r="N26" s="30">
        <v>0</v>
      </c>
      <c r="O26" s="30">
        <v>2</v>
      </c>
      <c r="P26" s="30">
        <f t="shared" si="44"/>
        <v>0</v>
      </c>
      <c r="Q26" s="30">
        <v>0</v>
      </c>
      <c r="R26" s="30">
        <v>0</v>
      </c>
      <c r="S26" s="30">
        <f t="shared" si="45"/>
        <v>0</v>
      </c>
      <c r="T26" s="30">
        <v>0</v>
      </c>
      <c r="U26" s="30">
        <v>0</v>
      </c>
      <c r="V26" s="18"/>
      <c r="W26" s="3"/>
      <c r="X26" s="57" t="s">
        <v>52</v>
      </c>
      <c r="Y26" s="20"/>
      <c r="Z26" s="92">
        <f t="shared" si="23"/>
        <v>2</v>
      </c>
      <c r="AA26" s="30">
        <v>2</v>
      </c>
      <c r="AB26" s="30">
        <v>0</v>
      </c>
      <c r="AC26" s="30">
        <f t="shared" si="24"/>
        <v>0</v>
      </c>
      <c r="AD26" s="30">
        <v>0</v>
      </c>
      <c r="AE26" s="30">
        <v>0</v>
      </c>
      <c r="AF26" s="30">
        <f t="shared" si="46"/>
        <v>4</v>
      </c>
      <c r="AG26" s="30">
        <v>3</v>
      </c>
      <c r="AH26" s="30">
        <v>1</v>
      </c>
      <c r="AI26" s="30">
        <f t="shared" si="25"/>
        <v>0</v>
      </c>
      <c r="AJ26" s="30">
        <v>0</v>
      </c>
      <c r="AK26" s="30">
        <v>0</v>
      </c>
      <c r="AL26" s="106">
        <f t="shared" si="0"/>
        <v>98.64864864864865</v>
      </c>
      <c r="AM26" s="106">
        <f t="shared" si="1"/>
        <v>98.75776397515527</v>
      </c>
      <c r="AN26" s="106">
        <f t="shared" si="2"/>
        <v>98.51851851851852</v>
      </c>
      <c r="AO26" s="30">
        <f t="shared" si="3"/>
        <v>0</v>
      </c>
      <c r="AP26" s="30">
        <f t="shared" si="4"/>
        <v>0</v>
      </c>
      <c r="AQ26" s="30">
        <f t="shared" si="5"/>
        <v>0</v>
      </c>
      <c r="AR26" s="18"/>
      <c r="AS26" s="3"/>
      <c r="AT26" s="57" t="s">
        <v>52</v>
      </c>
      <c r="AU26" s="16"/>
      <c r="AV26" s="92">
        <f t="shared" si="26"/>
        <v>149</v>
      </c>
      <c r="AW26" s="30">
        <f t="shared" si="27"/>
        <v>90</v>
      </c>
      <c r="AX26" s="30">
        <f t="shared" si="28"/>
        <v>59</v>
      </c>
      <c r="AY26" s="30">
        <f t="shared" si="29"/>
        <v>39</v>
      </c>
      <c r="AZ26" s="30">
        <v>24</v>
      </c>
      <c r="BA26" s="30">
        <v>15</v>
      </c>
      <c r="BB26" s="30">
        <f t="shared" si="30"/>
        <v>40</v>
      </c>
      <c r="BC26" s="30">
        <v>25</v>
      </c>
      <c r="BD26" s="30">
        <v>15</v>
      </c>
      <c r="BE26" s="30">
        <f t="shared" si="31"/>
        <v>0</v>
      </c>
      <c r="BF26" s="30">
        <v>0</v>
      </c>
      <c r="BG26" s="30">
        <v>0</v>
      </c>
      <c r="BH26" s="30">
        <f t="shared" si="32"/>
        <v>0</v>
      </c>
      <c r="BI26" s="30">
        <v>0</v>
      </c>
      <c r="BJ26" s="30">
        <v>0</v>
      </c>
      <c r="BK26" s="30">
        <f t="shared" si="33"/>
        <v>70</v>
      </c>
      <c r="BL26" s="30">
        <v>41</v>
      </c>
      <c r="BM26" s="30">
        <v>29</v>
      </c>
      <c r="BN26" s="18"/>
      <c r="BO26" s="3"/>
      <c r="BP26" s="57" t="s">
        <v>52</v>
      </c>
      <c r="BQ26" s="20"/>
      <c r="BR26" s="92">
        <f t="shared" si="34"/>
        <v>0</v>
      </c>
      <c r="BS26" s="30">
        <v>0</v>
      </c>
      <c r="BT26" s="30">
        <v>0</v>
      </c>
      <c r="BU26" s="30">
        <f t="shared" si="35"/>
        <v>0</v>
      </c>
      <c r="BV26" s="30">
        <v>0</v>
      </c>
      <c r="BW26" s="30">
        <v>0</v>
      </c>
      <c r="BX26" s="30">
        <f t="shared" si="36"/>
        <v>0</v>
      </c>
      <c r="BY26" s="30">
        <v>0</v>
      </c>
      <c r="BZ26" s="30">
        <v>0</v>
      </c>
      <c r="CA26" s="30">
        <f t="shared" si="37"/>
        <v>0</v>
      </c>
      <c r="CB26" s="30">
        <v>0</v>
      </c>
      <c r="CC26" s="30">
        <v>0</v>
      </c>
      <c r="CD26" s="30">
        <v>39</v>
      </c>
      <c r="CE26" s="30">
        <v>8</v>
      </c>
      <c r="CF26" s="30">
        <v>1</v>
      </c>
      <c r="CG26" s="106">
        <f t="shared" si="11"/>
        <v>26.174496644295303</v>
      </c>
      <c r="CH26" s="106">
        <f t="shared" si="11"/>
        <v>26.666666666666668</v>
      </c>
      <c r="CI26" s="106">
        <f t="shared" si="11"/>
        <v>25.423728813559322</v>
      </c>
      <c r="CJ26" s="106">
        <f t="shared" si="12"/>
        <v>46.97986577181208</v>
      </c>
      <c r="CK26" s="106">
        <f t="shared" si="12"/>
        <v>45.55555555555556</v>
      </c>
      <c r="CL26" s="106">
        <f t="shared" si="12"/>
        <v>49.152542372881356</v>
      </c>
      <c r="CM26" s="18"/>
      <c r="CN26" s="3"/>
      <c r="CO26" s="57" t="s">
        <v>52</v>
      </c>
      <c r="CP26" s="20"/>
      <c r="CQ26" s="30">
        <f t="shared" si="38"/>
        <v>70</v>
      </c>
      <c r="CR26" s="30">
        <f t="shared" si="39"/>
        <v>6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9</v>
      </c>
      <c r="CZ26" s="31">
        <v>0</v>
      </c>
      <c r="DA26" s="31">
        <v>6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4</v>
      </c>
      <c r="DH26" s="31">
        <v>0</v>
      </c>
      <c r="DI26" s="31">
        <v>8</v>
      </c>
      <c r="DJ26" s="31">
        <v>0</v>
      </c>
      <c r="DK26" s="31">
        <v>2</v>
      </c>
      <c r="DL26" s="31">
        <v>0</v>
      </c>
      <c r="DM26" s="18">
        <v>0</v>
      </c>
      <c r="DN26" s="3">
        <v>0</v>
      </c>
      <c r="DO26" s="57" t="s">
        <v>52</v>
      </c>
      <c r="DP26" s="20"/>
      <c r="DQ26" s="31">
        <v>0</v>
      </c>
      <c r="DR26" s="31">
        <v>0</v>
      </c>
      <c r="DS26" s="31">
        <v>2</v>
      </c>
      <c r="DT26" s="31">
        <v>2</v>
      </c>
      <c r="DU26" s="31">
        <v>9</v>
      </c>
      <c r="DV26" s="31">
        <v>1</v>
      </c>
      <c r="DW26" s="31">
        <v>0</v>
      </c>
      <c r="DX26" s="31">
        <v>0</v>
      </c>
      <c r="DY26" s="31">
        <v>0</v>
      </c>
      <c r="DZ26" s="31">
        <v>0</v>
      </c>
      <c r="EA26" s="31">
        <v>18</v>
      </c>
      <c r="EB26" s="31">
        <v>2</v>
      </c>
      <c r="EC26" s="31">
        <v>2</v>
      </c>
      <c r="ED26" s="31">
        <v>0</v>
      </c>
      <c r="EE26" s="31">
        <v>2</v>
      </c>
      <c r="EF26" s="31">
        <v>0</v>
      </c>
      <c r="EG26" s="31">
        <v>6</v>
      </c>
      <c r="EH26" s="31">
        <v>0</v>
      </c>
      <c r="EI26" s="31">
        <v>2</v>
      </c>
      <c r="EJ26" s="31">
        <v>1</v>
      </c>
    </row>
    <row r="27" spans="1:140" s="15" customFormat="1" ht="18" customHeight="1">
      <c r="A27" s="3"/>
      <c r="B27" s="57" t="s">
        <v>53</v>
      </c>
      <c r="C27" s="20"/>
      <c r="D27" s="92">
        <f t="shared" si="40"/>
        <v>70</v>
      </c>
      <c r="E27" s="30">
        <f t="shared" si="21"/>
        <v>32</v>
      </c>
      <c r="F27" s="30">
        <f t="shared" si="22"/>
        <v>38</v>
      </c>
      <c r="G27" s="30">
        <f t="shared" si="41"/>
        <v>70</v>
      </c>
      <c r="H27" s="30">
        <v>32</v>
      </c>
      <c r="I27" s="30">
        <v>38</v>
      </c>
      <c r="J27" s="30">
        <f t="shared" si="42"/>
        <v>0</v>
      </c>
      <c r="K27" s="30">
        <v>0</v>
      </c>
      <c r="L27" s="30">
        <v>0</v>
      </c>
      <c r="M27" s="30">
        <f t="shared" si="43"/>
        <v>0</v>
      </c>
      <c r="N27" s="30">
        <v>0</v>
      </c>
      <c r="O27" s="30">
        <v>0</v>
      </c>
      <c r="P27" s="30">
        <f t="shared" si="44"/>
        <v>0</v>
      </c>
      <c r="Q27" s="30">
        <v>0</v>
      </c>
      <c r="R27" s="30">
        <v>0</v>
      </c>
      <c r="S27" s="30">
        <f t="shared" si="45"/>
        <v>0</v>
      </c>
      <c r="T27" s="30">
        <v>0</v>
      </c>
      <c r="U27" s="30">
        <v>0</v>
      </c>
      <c r="V27" s="18"/>
      <c r="W27" s="3"/>
      <c r="X27" s="57" t="s">
        <v>53</v>
      </c>
      <c r="Y27" s="20"/>
      <c r="Z27" s="92">
        <f t="shared" si="23"/>
        <v>0</v>
      </c>
      <c r="AA27" s="30">
        <v>0</v>
      </c>
      <c r="AB27" s="30">
        <v>0</v>
      </c>
      <c r="AC27" s="30">
        <f t="shared" si="24"/>
        <v>0</v>
      </c>
      <c r="AD27" s="30">
        <v>0</v>
      </c>
      <c r="AE27" s="30">
        <v>0</v>
      </c>
      <c r="AF27" s="30">
        <f t="shared" si="46"/>
        <v>0</v>
      </c>
      <c r="AG27" s="30">
        <v>0</v>
      </c>
      <c r="AH27" s="30">
        <v>0</v>
      </c>
      <c r="AI27" s="30">
        <f t="shared" si="25"/>
        <v>0</v>
      </c>
      <c r="AJ27" s="30">
        <v>0</v>
      </c>
      <c r="AK27" s="30">
        <v>0</v>
      </c>
      <c r="AL27" s="106">
        <f t="shared" si="0"/>
        <v>100</v>
      </c>
      <c r="AM27" s="106">
        <f t="shared" si="1"/>
        <v>100</v>
      </c>
      <c r="AN27" s="106">
        <f t="shared" si="2"/>
        <v>100</v>
      </c>
      <c r="AO27" s="30">
        <f t="shared" si="3"/>
        <v>0</v>
      </c>
      <c r="AP27" s="30">
        <f t="shared" si="4"/>
        <v>0</v>
      </c>
      <c r="AQ27" s="30">
        <f t="shared" si="5"/>
        <v>0</v>
      </c>
      <c r="AR27" s="18"/>
      <c r="AS27" s="3"/>
      <c r="AT27" s="57" t="s">
        <v>53</v>
      </c>
      <c r="AU27" s="16"/>
      <c r="AV27" s="92">
        <f t="shared" si="26"/>
        <v>61</v>
      </c>
      <c r="AW27" s="30">
        <f t="shared" si="27"/>
        <v>31</v>
      </c>
      <c r="AX27" s="30">
        <f t="shared" si="28"/>
        <v>30</v>
      </c>
      <c r="AY27" s="30">
        <f t="shared" si="29"/>
        <v>14</v>
      </c>
      <c r="AZ27" s="30">
        <v>8</v>
      </c>
      <c r="BA27" s="30">
        <v>6</v>
      </c>
      <c r="BB27" s="30">
        <f t="shared" si="30"/>
        <v>17</v>
      </c>
      <c r="BC27" s="30">
        <v>8</v>
      </c>
      <c r="BD27" s="30">
        <v>9</v>
      </c>
      <c r="BE27" s="30">
        <f t="shared" si="31"/>
        <v>1</v>
      </c>
      <c r="BF27" s="30">
        <v>1</v>
      </c>
      <c r="BG27" s="30">
        <v>0</v>
      </c>
      <c r="BH27" s="30">
        <f t="shared" si="32"/>
        <v>4</v>
      </c>
      <c r="BI27" s="30">
        <v>4</v>
      </c>
      <c r="BJ27" s="30">
        <v>0</v>
      </c>
      <c r="BK27" s="30">
        <f t="shared" si="33"/>
        <v>24</v>
      </c>
      <c r="BL27" s="30">
        <v>9</v>
      </c>
      <c r="BM27" s="30">
        <v>15</v>
      </c>
      <c r="BN27" s="18"/>
      <c r="BO27" s="3"/>
      <c r="BP27" s="57" t="s">
        <v>53</v>
      </c>
      <c r="BQ27" s="20"/>
      <c r="BR27" s="92">
        <f t="shared" si="34"/>
        <v>0</v>
      </c>
      <c r="BS27" s="30">
        <v>0</v>
      </c>
      <c r="BT27" s="30">
        <v>0</v>
      </c>
      <c r="BU27" s="30">
        <f t="shared" si="35"/>
        <v>1</v>
      </c>
      <c r="BV27" s="30">
        <v>1</v>
      </c>
      <c r="BW27" s="30">
        <v>0</v>
      </c>
      <c r="BX27" s="30">
        <f t="shared" si="36"/>
        <v>0</v>
      </c>
      <c r="BY27" s="30">
        <v>0</v>
      </c>
      <c r="BZ27" s="30">
        <v>0</v>
      </c>
      <c r="CA27" s="30">
        <f t="shared" si="37"/>
        <v>0</v>
      </c>
      <c r="CB27" s="30">
        <v>0</v>
      </c>
      <c r="CC27" s="30">
        <v>0</v>
      </c>
      <c r="CD27" s="30">
        <v>14</v>
      </c>
      <c r="CE27" s="30">
        <v>0</v>
      </c>
      <c r="CF27" s="30">
        <v>0</v>
      </c>
      <c r="CG27" s="106">
        <f t="shared" si="11"/>
        <v>22.950819672131146</v>
      </c>
      <c r="CH27" s="106">
        <f t="shared" si="11"/>
        <v>25.806451612903224</v>
      </c>
      <c r="CI27" s="106">
        <f t="shared" si="11"/>
        <v>20</v>
      </c>
      <c r="CJ27" s="106">
        <f t="shared" si="12"/>
        <v>39.34426229508197</v>
      </c>
      <c r="CK27" s="106">
        <f t="shared" si="12"/>
        <v>29.03225806451613</v>
      </c>
      <c r="CL27" s="106">
        <f t="shared" si="12"/>
        <v>50</v>
      </c>
      <c r="CM27" s="18"/>
      <c r="CN27" s="3"/>
      <c r="CO27" s="57" t="s">
        <v>53</v>
      </c>
      <c r="CP27" s="20"/>
      <c r="CQ27" s="30">
        <f t="shared" si="38"/>
        <v>24</v>
      </c>
      <c r="CR27" s="30">
        <f t="shared" si="39"/>
        <v>1</v>
      </c>
      <c r="CS27" s="31">
        <v>2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1</v>
      </c>
      <c r="CZ27" s="31">
        <v>0</v>
      </c>
      <c r="DA27" s="31">
        <v>6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3</v>
      </c>
      <c r="DJ27" s="31">
        <v>0</v>
      </c>
      <c r="DK27" s="31">
        <v>1</v>
      </c>
      <c r="DL27" s="31">
        <v>0</v>
      </c>
      <c r="DM27" s="18"/>
      <c r="DN27" s="3"/>
      <c r="DO27" s="57" t="s">
        <v>53</v>
      </c>
      <c r="DP27" s="20"/>
      <c r="DQ27" s="31">
        <v>0</v>
      </c>
      <c r="DR27" s="31">
        <v>0</v>
      </c>
      <c r="DS27" s="31">
        <v>0</v>
      </c>
      <c r="DT27" s="31">
        <v>0</v>
      </c>
      <c r="DU27" s="31">
        <v>5</v>
      </c>
      <c r="DV27" s="31">
        <v>0</v>
      </c>
      <c r="DW27" s="31">
        <v>0</v>
      </c>
      <c r="DX27" s="31">
        <v>0</v>
      </c>
      <c r="DY27" s="31">
        <v>0</v>
      </c>
      <c r="DZ27" s="31">
        <v>0</v>
      </c>
      <c r="EA27" s="31">
        <v>2</v>
      </c>
      <c r="EB27" s="31">
        <v>0</v>
      </c>
      <c r="EC27" s="31">
        <v>2</v>
      </c>
      <c r="ED27" s="31">
        <v>0</v>
      </c>
      <c r="EE27" s="31">
        <v>2</v>
      </c>
      <c r="EF27" s="31">
        <v>1</v>
      </c>
      <c r="EG27" s="31">
        <v>0</v>
      </c>
      <c r="EH27" s="31">
        <v>0</v>
      </c>
      <c r="EI27" s="31">
        <v>0</v>
      </c>
      <c r="EJ27" s="31">
        <v>0</v>
      </c>
    </row>
    <row r="28" spans="1:140" s="15" customFormat="1" ht="18" customHeight="1">
      <c r="A28" s="3"/>
      <c r="B28" s="57" t="s">
        <v>54</v>
      </c>
      <c r="C28" s="20"/>
      <c r="D28" s="92">
        <f t="shared" si="40"/>
        <v>22</v>
      </c>
      <c r="E28" s="30">
        <f t="shared" si="21"/>
        <v>9</v>
      </c>
      <c r="F28" s="30">
        <f t="shared" si="22"/>
        <v>13</v>
      </c>
      <c r="G28" s="30">
        <f t="shared" si="41"/>
        <v>22</v>
      </c>
      <c r="H28" s="30">
        <v>9</v>
      </c>
      <c r="I28" s="30">
        <v>13</v>
      </c>
      <c r="J28" s="30">
        <f t="shared" si="42"/>
        <v>0</v>
      </c>
      <c r="K28" s="30">
        <v>0</v>
      </c>
      <c r="L28" s="30">
        <v>0</v>
      </c>
      <c r="M28" s="30">
        <f t="shared" si="43"/>
        <v>0</v>
      </c>
      <c r="N28" s="30">
        <v>0</v>
      </c>
      <c r="O28" s="30">
        <v>0</v>
      </c>
      <c r="P28" s="30">
        <f t="shared" si="44"/>
        <v>0</v>
      </c>
      <c r="Q28" s="30">
        <v>0</v>
      </c>
      <c r="R28" s="30">
        <v>0</v>
      </c>
      <c r="S28" s="30">
        <f t="shared" si="45"/>
        <v>0</v>
      </c>
      <c r="T28" s="30">
        <v>0</v>
      </c>
      <c r="U28" s="30">
        <v>0</v>
      </c>
      <c r="V28" s="18">
        <v>0</v>
      </c>
      <c r="W28" s="3"/>
      <c r="X28" s="57" t="s">
        <v>54</v>
      </c>
      <c r="Y28" s="20"/>
      <c r="Z28" s="92">
        <f t="shared" si="23"/>
        <v>0</v>
      </c>
      <c r="AA28" s="30">
        <v>0</v>
      </c>
      <c r="AB28" s="30">
        <v>0</v>
      </c>
      <c r="AC28" s="30">
        <f t="shared" si="24"/>
        <v>0</v>
      </c>
      <c r="AD28" s="30">
        <v>0</v>
      </c>
      <c r="AE28" s="30">
        <v>0</v>
      </c>
      <c r="AF28" s="30">
        <f t="shared" si="46"/>
        <v>0</v>
      </c>
      <c r="AG28" s="30">
        <v>0</v>
      </c>
      <c r="AH28" s="30">
        <v>0</v>
      </c>
      <c r="AI28" s="30">
        <f t="shared" si="25"/>
        <v>0</v>
      </c>
      <c r="AJ28" s="30">
        <v>0</v>
      </c>
      <c r="AK28" s="30">
        <v>0</v>
      </c>
      <c r="AL28" s="106">
        <f t="shared" si="0"/>
        <v>100</v>
      </c>
      <c r="AM28" s="106">
        <f t="shared" si="1"/>
        <v>100</v>
      </c>
      <c r="AN28" s="106">
        <f t="shared" si="2"/>
        <v>100</v>
      </c>
      <c r="AO28" s="30">
        <f t="shared" si="3"/>
        <v>0</v>
      </c>
      <c r="AP28" s="30">
        <f t="shared" si="4"/>
        <v>0</v>
      </c>
      <c r="AQ28" s="30">
        <f t="shared" si="5"/>
        <v>0</v>
      </c>
      <c r="AR28" s="18"/>
      <c r="AS28" s="3"/>
      <c r="AT28" s="57" t="s">
        <v>54</v>
      </c>
      <c r="AU28" s="16"/>
      <c r="AV28" s="92">
        <f t="shared" si="26"/>
        <v>0</v>
      </c>
      <c r="AW28" s="30">
        <f t="shared" si="27"/>
        <v>0</v>
      </c>
      <c r="AX28" s="30">
        <f t="shared" si="28"/>
        <v>0</v>
      </c>
      <c r="AY28" s="30">
        <f t="shared" si="29"/>
        <v>0</v>
      </c>
      <c r="AZ28" s="30">
        <v>0</v>
      </c>
      <c r="BA28" s="30">
        <v>0</v>
      </c>
      <c r="BB28" s="30">
        <f t="shared" si="30"/>
        <v>0</v>
      </c>
      <c r="BC28" s="30">
        <v>0</v>
      </c>
      <c r="BD28" s="30">
        <v>0</v>
      </c>
      <c r="BE28" s="30">
        <f t="shared" si="31"/>
        <v>0</v>
      </c>
      <c r="BF28" s="30">
        <v>0</v>
      </c>
      <c r="BG28" s="30">
        <v>0</v>
      </c>
      <c r="BH28" s="30">
        <f t="shared" si="32"/>
        <v>0</v>
      </c>
      <c r="BI28" s="30">
        <v>0</v>
      </c>
      <c r="BJ28" s="30">
        <v>0</v>
      </c>
      <c r="BK28" s="30">
        <f t="shared" si="33"/>
        <v>0</v>
      </c>
      <c r="BL28" s="30">
        <v>0</v>
      </c>
      <c r="BM28" s="30">
        <v>0</v>
      </c>
      <c r="BN28" s="18"/>
      <c r="BO28" s="3"/>
      <c r="BP28" s="57" t="s">
        <v>54</v>
      </c>
      <c r="BQ28" s="20"/>
      <c r="BR28" s="92">
        <f t="shared" si="34"/>
        <v>0</v>
      </c>
      <c r="BS28" s="30">
        <v>0</v>
      </c>
      <c r="BT28" s="30">
        <v>0</v>
      </c>
      <c r="BU28" s="30">
        <f t="shared" si="35"/>
        <v>0</v>
      </c>
      <c r="BV28" s="30">
        <v>0</v>
      </c>
      <c r="BW28" s="30">
        <v>0</v>
      </c>
      <c r="BX28" s="30">
        <f t="shared" si="36"/>
        <v>0</v>
      </c>
      <c r="BY28" s="30">
        <v>0</v>
      </c>
      <c r="BZ28" s="30">
        <v>0</v>
      </c>
      <c r="CA28" s="30">
        <f t="shared" si="37"/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18"/>
      <c r="CN28" s="3"/>
      <c r="CO28" s="57" t="s">
        <v>54</v>
      </c>
      <c r="CP28" s="20"/>
      <c r="CQ28" s="30">
        <f t="shared" si="38"/>
        <v>0</v>
      </c>
      <c r="CR28" s="30">
        <f t="shared" si="39"/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18">
        <v>0</v>
      </c>
      <c r="DN28" s="3"/>
      <c r="DO28" s="57" t="s">
        <v>54</v>
      </c>
      <c r="DP28" s="20"/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>
        <v>0</v>
      </c>
      <c r="EA28" s="31">
        <v>0</v>
      </c>
      <c r="EB28" s="31">
        <v>0</v>
      </c>
      <c r="EC28" s="31">
        <v>0</v>
      </c>
      <c r="ED28" s="31">
        <v>0</v>
      </c>
      <c r="EE28" s="31">
        <v>0</v>
      </c>
      <c r="EF28" s="31">
        <v>0</v>
      </c>
      <c r="EG28" s="31">
        <v>0</v>
      </c>
      <c r="EH28" s="31">
        <v>0</v>
      </c>
      <c r="EI28" s="31">
        <v>0</v>
      </c>
      <c r="EJ28" s="31">
        <v>0</v>
      </c>
    </row>
    <row r="29" spans="1:141" s="15" customFormat="1" ht="18" customHeight="1">
      <c r="A29" s="3"/>
      <c r="B29" s="57" t="s">
        <v>55</v>
      </c>
      <c r="C29" s="20"/>
      <c r="D29" s="92">
        <f t="shared" si="40"/>
        <v>54</v>
      </c>
      <c r="E29" s="30">
        <f t="shared" si="21"/>
        <v>29</v>
      </c>
      <c r="F29" s="30">
        <f t="shared" si="22"/>
        <v>25</v>
      </c>
      <c r="G29" s="30">
        <f t="shared" si="41"/>
        <v>52</v>
      </c>
      <c r="H29" s="30">
        <v>27</v>
      </c>
      <c r="I29" s="30">
        <v>25</v>
      </c>
      <c r="J29" s="30">
        <f t="shared" si="42"/>
        <v>0</v>
      </c>
      <c r="K29" s="30">
        <v>0</v>
      </c>
      <c r="L29" s="30">
        <v>0</v>
      </c>
      <c r="M29" s="30">
        <f t="shared" si="43"/>
        <v>0</v>
      </c>
      <c r="N29" s="30">
        <v>0</v>
      </c>
      <c r="O29" s="30">
        <v>0</v>
      </c>
      <c r="P29" s="30">
        <f t="shared" si="44"/>
        <v>0</v>
      </c>
      <c r="Q29" s="30">
        <v>0</v>
      </c>
      <c r="R29" s="30">
        <v>0</v>
      </c>
      <c r="S29" s="30">
        <f t="shared" si="45"/>
        <v>2</v>
      </c>
      <c r="T29" s="30">
        <v>2</v>
      </c>
      <c r="U29" s="30">
        <v>0</v>
      </c>
      <c r="V29" s="18"/>
      <c r="W29" s="3"/>
      <c r="X29" s="57" t="s">
        <v>55</v>
      </c>
      <c r="Y29" s="20"/>
      <c r="Z29" s="92">
        <f t="shared" si="23"/>
        <v>0</v>
      </c>
      <c r="AA29" s="30">
        <v>0</v>
      </c>
      <c r="AB29" s="30">
        <v>0</v>
      </c>
      <c r="AC29" s="30">
        <f t="shared" si="24"/>
        <v>0</v>
      </c>
      <c r="AD29" s="30">
        <v>0</v>
      </c>
      <c r="AE29" s="30">
        <v>0</v>
      </c>
      <c r="AF29" s="30">
        <f t="shared" si="46"/>
        <v>0</v>
      </c>
      <c r="AG29" s="30">
        <v>0</v>
      </c>
      <c r="AH29" s="30">
        <v>0</v>
      </c>
      <c r="AI29" s="30">
        <f t="shared" si="25"/>
        <v>0</v>
      </c>
      <c r="AJ29" s="30">
        <v>0</v>
      </c>
      <c r="AK29" s="30">
        <v>0</v>
      </c>
      <c r="AL29" s="106">
        <f t="shared" si="0"/>
        <v>96.29629629629629</v>
      </c>
      <c r="AM29" s="106">
        <f t="shared" si="1"/>
        <v>93.10344827586206</v>
      </c>
      <c r="AN29" s="106">
        <f t="shared" si="2"/>
        <v>100</v>
      </c>
      <c r="AO29" s="106">
        <f t="shared" si="3"/>
        <v>3.7037037037037033</v>
      </c>
      <c r="AP29" s="106">
        <f t="shared" si="4"/>
        <v>6.896551724137931</v>
      </c>
      <c r="AQ29" s="30">
        <f t="shared" si="5"/>
        <v>0</v>
      </c>
      <c r="AR29" s="18"/>
      <c r="AS29" s="3"/>
      <c r="AT29" s="57" t="s">
        <v>55</v>
      </c>
      <c r="AU29" s="16"/>
      <c r="AV29" s="92">
        <f t="shared" si="26"/>
        <v>47</v>
      </c>
      <c r="AW29" s="30">
        <f t="shared" si="27"/>
        <v>20</v>
      </c>
      <c r="AX29" s="30">
        <f t="shared" si="28"/>
        <v>27</v>
      </c>
      <c r="AY29" s="30">
        <f t="shared" si="29"/>
        <v>18</v>
      </c>
      <c r="AZ29" s="30">
        <v>7</v>
      </c>
      <c r="BA29" s="30">
        <v>11</v>
      </c>
      <c r="BB29" s="30">
        <f t="shared" si="30"/>
        <v>17</v>
      </c>
      <c r="BC29" s="30">
        <v>7</v>
      </c>
      <c r="BD29" s="30">
        <v>10</v>
      </c>
      <c r="BE29" s="30">
        <f t="shared" si="31"/>
        <v>0</v>
      </c>
      <c r="BF29" s="30">
        <v>0</v>
      </c>
      <c r="BG29" s="30">
        <v>0</v>
      </c>
      <c r="BH29" s="30">
        <f t="shared" si="32"/>
        <v>0</v>
      </c>
      <c r="BI29" s="30">
        <v>0</v>
      </c>
      <c r="BJ29" s="30">
        <v>0</v>
      </c>
      <c r="BK29" s="30">
        <f t="shared" si="33"/>
        <v>12</v>
      </c>
      <c r="BL29" s="30">
        <v>6</v>
      </c>
      <c r="BM29" s="30">
        <v>6</v>
      </c>
      <c r="BN29" s="18"/>
      <c r="BO29" s="3"/>
      <c r="BP29" s="57" t="s">
        <v>55</v>
      </c>
      <c r="BQ29" s="20"/>
      <c r="BR29" s="92">
        <f t="shared" si="34"/>
        <v>0</v>
      </c>
      <c r="BS29" s="30">
        <v>0</v>
      </c>
      <c r="BT29" s="30">
        <v>0</v>
      </c>
      <c r="BU29" s="30">
        <f t="shared" si="35"/>
        <v>0</v>
      </c>
      <c r="BV29" s="30">
        <v>0</v>
      </c>
      <c r="BW29" s="30">
        <v>0</v>
      </c>
      <c r="BX29" s="30">
        <f t="shared" si="36"/>
        <v>0</v>
      </c>
      <c r="BY29" s="30">
        <v>0</v>
      </c>
      <c r="BZ29" s="30">
        <v>0</v>
      </c>
      <c r="CA29" s="30">
        <f t="shared" si="37"/>
        <v>0</v>
      </c>
      <c r="CB29" s="30">
        <v>0</v>
      </c>
      <c r="CC29" s="30">
        <v>0</v>
      </c>
      <c r="CD29" s="30">
        <v>18</v>
      </c>
      <c r="CE29" s="30">
        <v>0</v>
      </c>
      <c r="CF29" s="30">
        <v>0</v>
      </c>
      <c r="CG29" s="106">
        <f t="shared" si="11"/>
        <v>38.297872340425535</v>
      </c>
      <c r="CH29" s="106">
        <f>AZ29/AW29*100</f>
        <v>35</v>
      </c>
      <c r="CI29" s="106">
        <f>BA29/AX29*100</f>
        <v>40.74074074074074</v>
      </c>
      <c r="CJ29" s="106">
        <f aca="true" t="shared" si="47" ref="CJ29:CL30">(BK29+CA29)/AV29*100</f>
        <v>25.53191489361702</v>
      </c>
      <c r="CK29" s="106">
        <f t="shared" si="47"/>
        <v>30</v>
      </c>
      <c r="CL29" s="106">
        <f t="shared" si="47"/>
        <v>22.22222222222222</v>
      </c>
      <c r="CM29" s="18"/>
      <c r="CN29" s="3"/>
      <c r="CO29" s="57" t="s">
        <v>55</v>
      </c>
      <c r="CP29" s="20"/>
      <c r="CQ29" s="30">
        <f t="shared" si="38"/>
        <v>12</v>
      </c>
      <c r="CR29" s="30">
        <f t="shared" si="39"/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1</v>
      </c>
      <c r="CZ29" s="31">
        <v>0</v>
      </c>
      <c r="DA29" s="31">
        <v>3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18"/>
      <c r="DN29" s="3"/>
      <c r="DO29" s="57" t="s">
        <v>55</v>
      </c>
      <c r="DP29" s="20"/>
      <c r="DQ29" s="31">
        <v>0</v>
      </c>
      <c r="DR29" s="31">
        <v>0</v>
      </c>
      <c r="DS29" s="31">
        <v>0</v>
      </c>
      <c r="DT29" s="31">
        <v>0</v>
      </c>
      <c r="DU29" s="31">
        <v>3</v>
      </c>
      <c r="DV29" s="31">
        <v>0</v>
      </c>
      <c r="DW29" s="31">
        <v>1</v>
      </c>
      <c r="DX29" s="31">
        <v>0</v>
      </c>
      <c r="DY29" s="31">
        <v>0</v>
      </c>
      <c r="DZ29" s="31">
        <v>0</v>
      </c>
      <c r="EA29" s="31">
        <v>1</v>
      </c>
      <c r="EB29" s="31">
        <v>0</v>
      </c>
      <c r="EC29" s="31">
        <v>2</v>
      </c>
      <c r="ED29" s="31">
        <v>0</v>
      </c>
      <c r="EE29" s="31">
        <v>0</v>
      </c>
      <c r="EF29" s="31">
        <v>0</v>
      </c>
      <c r="EG29" s="31">
        <v>1</v>
      </c>
      <c r="EH29" s="31">
        <v>0</v>
      </c>
      <c r="EI29" s="31">
        <v>0</v>
      </c>
      <c r="EJ29" s="31">
        <v>0</v>
      </c>
      <c r="EK29" s="6"/>
    </row>
    <row r="30" spans="1:141" s="15" customFormat="1" ht="18" customHeight="1">
      <c r="A30" s="3"/>
      <c r="B30" s="57" t="s">
        <v>56</v>
      </c>
      <c r="C30" s="20"/>
      <c r="D30" s="92">
        <f t="shared" si="40"/>
        <v>57</v>
      </c>
      <c r="E30" s="30">
        <f t="shared" si="21"/>
        <v>30</v>
      </c>
      <c r="F30" s="30">
        <f t="shared" si="22"/>
        <v>27</v>
      </c>
      <c r="G30" s="30">
        <f t="shared" si="41"/>
        <v>57</v>
      </c>
      <c r="H30" s="30">
        <v>30</v>
      </c>
      <c r="I30" s="30">
        <v>27</v>
      </c>
      <c r="J30" s="30">
        <f t="shared" si="42"/>
        <v>0</v>
      </c>
      <c r="K30" s="30">
        <v>0</v>
      </c>
      <c r="L30" s="30">
        <v>0</v>
      </c>
      <c r="M30" s="30">
        <f t="shared" si="43"/>
        <v>0</v>
      </c>
      <c r="N30" s="30">
        <v>0</v>
      </c>
      <c r="O30" s="30">
        <v>0</v>
      </c>
      <c r="P30" s="30">
        <f t="shared" si="44"/>
        <v>0</v>
      </c>
      <c r="Q30" s="30">
        <v>0</v>
      </c>
      <c r="R30" s="30">
        <v>0</v>
      </c>
      <c r="S30" s="30">
        <f t="shared" si="45"/>
        <v>0</v>
      </c>
      <c r="T30" s="30">
        <v>0</v>
      </c>
      <c r="U30" s="30">
        <v>0</v>
      </c>
      <c r="V30" s="18"/>
      <c r="W30" s="3"/>
      <c r="X30" s="57" t="s">
        <v>56</v>
      </c>
      <c r="Y30" s="20"/>
      <c r="Z30" s="92">
        <f t="shared" si="23"/>
        <v>0</v>
      </c>
      <c r="AA30" s="30">
        <v>0</v>
      </c>
      <c r="AB30" s="30">
        <v>0</v>
      </c>
      <c r="AC30" s="30">
        <f t="shared" si="24"/>
        <v>0</v>
      </c>
      <c r="AD30" s="30">
        <v>0</v>
      </c>
      <c r="AE30" s="30">
        <v>0</v>
      </c>
      <c r="AF30" s="30">
        <f t="shared" si="46"/>
        <v>2</v>
      </c>
      <c r="AG30" s="30">
        <v>2</v>
      </c>
      <c r="AH30" s="30">
        <v>0</v>
      </c>
      <c r="AI30" s="30">
        <f t="shared" si="25"/>
        <v>0</v>
      </c>
      <c r="AJ30" s="30">
        <v>0</v>
      </c>
      <c r="AK30" s="30">
        <v>0</v>
      </c>
      <c r="AL30" s="106">
        <f t="shared" si="0"/>
        <v>100</v>
      </c>
      <c r="AM30" s="106">
        <f t="shared" si="1"/>
        <v>100</v>
      </c>
      <c r="AN30" s="106">
        <f t="shared" si="2"/>
        <v>100</v>
      </c>
      <c r="AO30" s="30">
        <f t="shared" si="3"/>
        <v>0</v>
      </c>
      <c r="AP30" s="30">
        <f t="shared" si="4"/>
        <v>0</v>
      </c>
      <c r="AQ30" s="30">
        <f t="shared" si="5"/>
        <v>0</v>
      </c>
      <c r="AR30" s="18"/>
      <c r="AS30" s="3"/>
      <c r="AT30" s="57" t="s">
        <v>56</v>
      </c>
      <c r="AU30" s="16"/>
      <c r="AV30" s="92">
        <f t="shared" si="26"/>
        <v>40</v>
      </c>
      <c r="AW30" s="30">
        <f t="shared" si="27"/>
        <v>18</v>
      </c>
      <c r="AX30" s="30">
        <f t="shared" si="28"/>
        <v>22</v>
      </c>
      <c r="AY30" s="30">
        <f t="shared" si="29"/>
        <v>17</v>
      </c>
      <c r="AZ30" s="30">
        <v>7</v>
      </c>
      <c r="BA30" s="30">
        <v>10</v>
      </c>
      <c r="BB30" s="30">
        <f t="shared" si="30"/>
        <v>10</v>
      </c>
      <c r="BC30" s="30">
        <v>3</v>
      </c>
      <c r="BD30" s="30">
        <v>7</v>
      </c>
      <c r="BE30" s="30">
        <f t="shared" si="31"/>
        <v>0</v>
      </c>
      <c r="BF30" s="30">
        <v>0</v>
      </c>
      <c r="BG30" s="30">
        <v>0</v>
      </c>
      <c r="BH30" s="30">
        <f t="shared" si="32"/>
        <v>0</v>
      </c>
      <c r="BI30" s="30">
        <v>0</v>
      </c>
      <c r="BJ30" s="30">
        <v>0</v>
      </c>
      <c r="BK30" s="30">
        <f t="shared" si="33"/>
        <v>11</v>
      </c>
      <c r="BL30" s="30">
        <v>8</v>
      </c>
      <c r="BM30" s="30">
        <v>3</v>
      </c>
      <c r="BN30" s="18"/>
      <c r="BO30" s="3"/>
      <c r="BP30" s="57" t="s">
        <v>56</v>
      </c>
      <c r="BQ30" s="20"/>
      <c r="BR30" s="92">
        <f t="shared" si="34"/>
        <v>0</v>
      </c>
      <c r="BS30" s="30">
        <v>0</v>
      </c>
      <c r="BT30" s="30">
        <v>0</v>
      </c>
      <c r="BU30" s="30">
        <f t="shared" si="35"/>
        <v>2</v>
      </c>
      <c r="BV30" s="30">
        <v>0</v>
      </c>
      <c r="BW30" s="30">
        <v>2</v>
      </c>
      <c r="BX30" s="30">
        <f t="shared" si="36"/>
        <v>0</v>
      </c>
      <c r="BY30" s="30">
        <v>0</v>
      </c>
      <c r="BZ30" s="30">
        <v>0</v>
      </c>
      <c r="CA30" s="30">
        <f t="shared" si="37"/>
        <v>0</v>
      </c>
      <c r="CB30" s="30">
        <v>0</v>
      </c>
      <c r="CC30" s="30">
        <v>0</v>
      </c>
      <c r="CD30" s="30">
        <v>17</v>
      </c>
      <c r="CE30" s="30">
        <v>0</v>
      </c>
      <c r="CF30" s="30">
        <v>0</v>
      </c>
      <c r="CG30" s="106">
        <f t="shared" si="11"/>
        <v>42.5</v>
      </c>
      <c r="CH30" s="106">
        <f>AZ30/AW30*100</f>
        <v>38.88888888888889</v>
      </c>
      <c r="CI30" s="106">
        <f>BA30/AX30*100</f>
        <v>45.45454545454545</v>
      </c>
      <c r="CJ30" s="106">
        <f t="shared" si="47"/>
        <v>27.500000000000004</v>
      </c>
      <c r="CK30" s="106">
        <f t="shared" si="47"/>
        <v>44.44444444444444</v>
      </c>
      <c r="CL30" s="106">
        <f t="shared" si="47"/>
        <v>13.636363636363635</v>
      </c>
      <c r="CM30" s="18"/>
      <c r="CN30" s="3"/>
      <c r="CO30" s="57" t="s">
        <v>56</v>
      </c>
      <c r="CP30" s="20"/>
      <c r="CQ30" s="30">
        <f t="shared" si="38"/>
        <v>11</v>
      </c>
      <c r="CR30" s="30">
        <f t="shared" si="39"/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2</v>
      </c>
      <c r="CZ30" s="31">
        <v>0</v>
      </c>
      <c r="DA30" s="31">
        <v>2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18"/>
      <c r="DN30" s="3"/>
      <c r="DO30" s="57" t="s">
        <v>56</v>
      </c>
      <c r="DP30" s="20"/>
      <c r="DQ30" s="31">
        <v>0</v>
      </c>
      <c r="DR30" s="31">
        <v>0</v>
      </c>
      <c r="DS30" s="31">
        <v>0</v>
      </c>
      <c r="DT30" s="31">
        <v>0</v>
      </c>
      <c r="DU30" s="31">
        <v>1</v>
      </c>
      <c r="DV30" s="31">
        <v>0</v>
      </c>
      <c r="DW30" s="31">
        <v>0</v>
      </c>
      <c r="DX30" s="31">
        <v>0</v>
      </c>
      <c r="DY30" s="31">
        <v>0</v>
      </c>
      <c r="DZ30" s="31">
        <v>0</v>
      </c>
      <c r="EA30" s="31">
        <v>0</v>
      </c>
      <c r="EB30" s="31">
        <v>0</v>
      </c>
      <c r="EC30" s="31">
        <v>3</v>
      </c>
      <c r="ED30" s="31">
        <v>0</v>
      </c>
      <c r="EE30" s="31">
        <v>1</v>
      </c>
      <c r="EF30" s="31">
        <v>0</v>
      </c>
      <c r="EG30" s="31">
        <v>2</v>
      </c>
      <c r="EH30" s="31">
        <v>0</v>
      </c>
      <c r="EI30" s="31">
        <v>0</v>
      </c>
      <c r="EJ30" s="31">
        <v>0</v>
      </c>
      <c r="EK30" s="23"/>
    </row>
    <row r="31" spans="1:141" s="15" customFormat="1" ht="18" customHeight="1">
      <c r="A31" s="3"/>
      <c r="B31" s="57" t="s">
        <v>57</v>
      </c>
      <c r="C31" s="20"/>
      <c r="D31" s="92">
        <f t="shared" si="40"/>
        <v>17</v>
      </c>
      <c r="E31" s="30">
        <f t="shared" si="21"/>
        <v>8</v>
      </c>
      <c r="F31" s="30">
        <f t="shared" si="22"/>
        <v>9</v>
      </c>
      <c r="G31" s="30">
        <f t="shared" si="41"/>
        <v>16</v>
      </c>
      <c r="H31" s="30">
        <v>7</v>
      </c>
      <c r="I31" s="30">
        <v>9</v>
      </c>
      <c r="J31" s="30">
        <f t="shared" si="42"/>
        <v>0</v>
      </c>
      <c r="K31" s="30">
        <v>0</v>
      </c>
      <c r="L31" s="30">
        <v>0</v>
      </c>
      <c r="M31" s="30">
        <f t="shared" si="43"/>
        <v>0</v>
      </c>
      <c r="N31" s="30">
        <v>0</v>
      </c>
      <c r="O31" s="30">
        <v>0</v>
      </c>
      <c r="P31" s="30">
        <f t="shared" si="44"/>
        <v>0</v>
      </c>
      <c r="Q31" s="30">
        <v>0</v>
      </c>
      <c r="R31" s="30">
        <v>0</v>
      </c>
      <c r="S31" s="30">
        <f t="shared" si="45"/>
        <v>0</v>
      </c>
      <c r="T31" s="30">
        <v>0</v>
      </c>
      <c r="U31" s="30">
        <v>0</v>
      </c>
      <c r="V31" s="18"/>
      <c r="W31" s="3"/>
      <c r="X31" s="57" t="s">
        <v>57</v>
      </c>
      <c r="Y31" s="20"/>
      <c r="Z31" s="92">
        <f t="shared" si="23"/>
        <v>1</v>
      </c>
      <c r="AA31" s="30">
        <v>1</v>
      </c>
      <c r="AB31" s="30">
        <v>0</v>
      </c>
      <c r="AC31" s="30">
        <f t="shared" si="24"/>
        <v>0</v>
      </c>
      <c r="AD31" s="30">
        <v>0</v>
      </c>
      <c r="AE31" s="30">
        <v>0</v>
      </c>
      <c r="AF31" s="30">
        <f t="shared" si="46"/>
        <v>0</v>
      </c>
      <c r="AG31" s="30">
        <v>0</v>
      </c>
      <c r="AH31" s="30">
        <v>0</v>
      </c>
      <c r="AI31" s="30">
        <f t="shared" si="25"/>
        <v>0</v>
      </c>
      <c r="AJ31" s="30">
        <v>0</v>
      </c>
      <c r="AK31" s="30">
        <v>0</v>
      </c>
      <c r="AL31" s="106">
        <f t="shared" si="0"/>
        <v>94.11764705882352</v>
      </c>
      <c r="AM31" s="106">
        <f t="shared" si="1"/>
        <v>87.5</v>
      </c>
      <c r="AN31" s="106">
        <f t="shared" si="2"/>
        <v>100</v>
      </c>
      <c r="AO31" s="30">
        <f t="shared" si="3"/>
        <v>0</v>
      </c>
      <c r="AP31" s="30">
        <f t="shared" si="4"/>
        <v>0</v>
      </c>
      <c r="AQ31" s="30">
        <f t="shared" si="5"/>
        <v>0</v>
      </c>
      <c r="AR31" s="18"/>
      <c r="AS31" s="3"/>
      <c r="AT31" s="57" t="s">
        <v>57</v>
      </c>
      <c r="AU31" s="16"/>
      <c r="AV31" s="92">
        <f t="shared" si="26"/>
        <v>0</v>
      </c>
      <c r="AW31" s="30">
        <f t="shared" si="27"/>
        <v>0</v>
      </c>
      <c r="AX31" s="30">
        <f t="shared" si="28"/>
        <v>0</v>
      </c>
      <c r="AY31" s="30">
        <f t="shared" si="29"/>
        <v>0</v>
      </c>
      <c r="AZ31" s="30">
        <v>0</v>
      </c>
      <c r="BA31" s="30">
        <v>0</v>
      </c>
      <c r="BB31" s="30">
        <f t="shared" si="30"/>
        <v>0</v>
      </c>
      <c r="BC31" s="30">
        <v>0</v>
      </c>
      <c r="BD31" s="30">
        <v>0</v>
      </c>
      <c r="BE31" s="30">
        <f t="shared" si="31"/>
        <v>0</v>
      </c>
      <c r="BF31" s="30">
        <v>0</v>
      </c>
      <c r="BG31" s="30">
        <v>0</v>
      </c>
      <c r="BH31" s="30">
        <f t="shared" si="32"/>
        <v>0</v>
      </c>
      <c r="BI31" s="30">
        <v>0</v>
      </c>
      <c r="BJ31" s="30">
        <v>0</v>
      </c>
      <c r="BK31" s="30">
        <f t="shared" si="33"/>
        <v>0</v>
      </c>
      <c r="BL31" s="30">
        <v>0</v>
      </c>
      <c r="BM31" s="30">
        <v>0</v>
      </c>
      <c r="BN31" s="18"/>
      <c r="BO31" s="3"/>
      <c r="BP31" s="57" t="s">
        <v>57</v>
      </c>
      <c r="BQ31" s="20"/>
      <c r="BR31" s="92">
        <f t="shared" si="34"/>
        <v>0</v>
      </c>
      <c r="BS31" s="30">
        <v>0</v>
      </c>
      <c r="BT31" s="30">
        <v>0</v>
      </c>
      <c r="BU31" s="30">
        <f t="shared" si="35"/>
        <v>0</v>
      </c>
      <c r="BV31" s="30">
        <v>0</v>
      </c>
      <c r="BW31" s="30">
        <v>0</v>
      </c>
      <c r="BX31" s="30">
        <f t="shared" si="36"/>
        <v>0</v>
      </c>
      <c r="BY31" s="30">
        <v>0</v>
      </c>
      <c r="BZ31" s="30">
        <v>0</v>
      </c>
      <c r="CA31" s="30">
        <f t="shared" si="37"/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18"/>
      <c r="CN31" s="3"/>
      <c r="CO31" s="57" t="s">
        <v>57</v>
      </c>
      <c r="CP31" s="20"/>
      <c r="CQ31" s="30">
        <f t="shared" si="38"/>
        <v>0</v>
      </c>
      <c r="CR31" s="30">
        <f t="shared" si="39"/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18"/>
      <c r="DN31" s="3"/>
      <c r="DO31" s="57" t="s">
        <v>57</v>
      </c>
      <c r="DP31" s="20"/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  <c r="DY31" s="31">
        <v>0</v>
      </c>
      <c r="DZ31" s="31">
        <v>0</v>
      </c>
      <c r="EA31" s="31">
        <v>0</v>
      </c>
      <c r="EB31" s="31">
        <v>0</v>
      </c>
      <c r="EC31" s="31">
        <v>0</v>
      </c>
      <c r="ED31" s="31">
        <v>0</v>
      </c>
      <c r="EE31" s="31">
        <v>0</v>
      </c>
      <c r="EF31" s="31">
        <v>0</v>
      </c>
      <c r="EG31" s="31">
        <v>0</v>
      </c>
      <c r="EH31" s="31">
        <v>0</v>
      </c>
      <c r="EI31" s="31">
        <v>0</v>
      </c>
      <c r="EJ31" s="31">
        <v>0</v>
      </c>
      <c r="EK31" s="24"/>
    </row>
    <row r="32" spans="1:141" s="15" customFormat="1" ht="18" customHeight="1">
      <c r="A32" s="13"/>
      <c r="B32" s="59" t="s">
        <v>58</v>
      </c>
      <c r="C32" s="26"/>
      <c r="D32" s="99">
        <f t="shared" si="40"/>
        <v>29</v>
      </c>
      <c r="E32" s="33">
        <f t="shared" si="21"/>
        <v>17</v>
      </c>
      <c r="F32" s="33">
        <f t="shared" si="22"/>
        <v>12</v>
      </c>
      <c r="G32" s="33">
        <f t="shared" si="41"/>
        <v>28</v>
      </c>
      <c r="H32" s="33">
        <v>17</v>
      </c>
      <c r="I32" s="33">
        <v>11</v>
      </c>
      <c r="J32" s="33">
        <f t="shared" si="42"/>
        <v>0</v>
      </c>
      <c r="K32" s="33">
        <v>0</v>
      </c>
      <c r="L32" s="33">
        <v>0</v>
      </c>
      <c r="M32" s="33">
        <f t="shared" si="43"/>
        <v>0</v>
      </c>
      <c r="N32" s="33">
        <v>0</v>
      </c>
      <c r="O32" s="33">
        <v>0</v>
      </c>
      <c r="P32" s="33">
        <f t="shared" si="44"/>
        <v>0</v>
      </c>
      <c r="Q32" s="33">
        <v>0</v>
      </c>
      <c r="R32" s="33">
        <v>0</v>
      </c>
      <c r="S32" s="33">
        <f t="shared" si="45"/>
        <v>0</v>
      </c>
      <c r="T32" s="33">
        <v>0</v>
      </c>
      <c r="U32" s="33">
        <v>0</v>
      </c>
      <c r="V32" s="27"/>
      <c r="W32" s="13"/>
      <c r="X32" s="59" t="s">
        <v>58</v>
      </c>
      <c r="Y32" s="26"/>
      <c r="Z32" s="99">
        <f t="shared" si="23"/>
        <v>1</v>
      </c>
      <c r="AA32" s="33">
        <v>0</v>
      </c>
      <c r="AB32" s="33">
        <v>1</v>
      </c>
      <c r="AC32" s="33">
        <f t="shared" si="24"/>
        <v>0</v>
      </c>
      <c r="AD32" s="33">
        <v>0</v>
      </c>
      <c r="AE32" s="33">
        <v>0</v>
      </c>
      <c r="AF32" s="33">
        <f t="shared" si="46"/>
        <v>0</v>
      </c>
      <c r="AG32" s="33">
        <v>0</v>
      </c>
      <c r="AH32" s="33">
        <v>0</v>
      </c>
      <c r="AI32" s="33">
        <f t="shared" si="25"/>
        <v>0</v>
      </c>
      <c r="AJ32" s="33">
        <v>0</v>
      </c>
      <c r="AK32" s="33">
        <v>0</v>
      </c>
      <c r="AL32" s="109">
        <f t="shared" si="0"/>
        <v>96.55172413793103</v>
      </c>
      <c r="AM32" s="109">
        <f t="shared" si="1"/>
        <v>100</v>
      </c>
      <c r="AN32" s="109">
        <f t="shared" si="2"/>
        <v>91.66666666666666</v>
      </c>
      <c r="AO32" s="33">
        <f>(S32+AI32)/D32*100</f>
        <v>0</v>
      </c>
      <c r="AP32" s="33">
        <f>(T32+AJ32)/E32*100</f>
        <v>0</v>
      </c>
      <c r="AQ32" s="33">
        <f t="shared" si="5"/>
        <v>0</v>
      </c>
      <c r="AR32" s="18"/>
      <c r="AS32" s="13"/>
      <c r="AT32" s="59" t="s">
        <v>58</v>
      </c>
      <c r="AU32" s="25"/>
      <c r="AV32" s="99">
        <f t="shared" si="26"/>
        <v>0</v>
      </c>
      <c r="AW32" s="33">
        <f t="shared" si="27"/>
        <v>0</v>
      </c>
      <c r="AX32" s="33">
        <f t="shared" si="28"/>
        <v>0</v>
      </c>
      <c r="AY32" s="33">
        <f t="shared" si="29"/>
        <v>0</v>
      </c>
      <c r="AZ32" s="33">
        <v>0</v>
      </c>
      <c r="BA32" s="33">
        <v>0</v>
      </c>
      <c r="BB32" s="33">
        <f t="shared" si="30"/>
        <v>0</v>
      </c>
      <c r="BC32" s="33">
        <v>0</v>
      </c>
      <c r="BD32" s="33">
        <v>0</v>
      </c>
      <c r="BE32" s="33">
        <f t="shared" si="31"/>
        <v>0</v>
      </c>
      <c r="BF32" s="33">
        <v>0</v>
      </c>
      <c r="BG32" s="33">
        <v>0</v>
      </c>
      <c r="BH32" s="33">
        <f t="shared" si="32"/>
        <v>0</v>
      </c>
      <c r="BI32" s="33">
        <v>0</v>
      </c>
      <c r="BJ32" s="33">
        <v>0</v>
      </c>
      <c r="BK32" s="33">
        <f t="shared" si="33"/>
        <v>0</v>
      </c>
      <c r="BL32" s="33">
        <v>0</v>
      </c>
      <c r="BM32" s="33">
        <v>0</v>
      </c>
      <c r="BN32" s="27"/>
      <c r="BO32" s="13"/>
      <c r="BP32" s="59" t="s">
        <v>58</v>
      </c>
      <c r="BQ32" s="26"/>
      <c r="BR32" s="99">
        <f t="shared" si="34"/>
        <v>0</v>
      </c>
      <c r="BS32" s="33">
        <v>0</v>
      </c>
      <c r="BT32" s="33">
        <v>0</v>
      </c>
      <c r="BU32" s="33">
        <f t="shared" si="35"/>
        <v>0</v>
      </c>
      <c r="BV32" s="33">
        <v>0</v>
      </c>
      <c r="BW32" s="33">
        <v>0</v>
      </c>
      <c r="BX32" s="33">
        <f t="shared" si="36"/>
        <v>0</v>
      </c>
      <c r="BY32" s="33">
        <v>0</v>
      </c>
      <c r="BZ32" s="33">
        <v>0</v>
      </c>
      <c r="CA32" s="33">
        <f t="shared" si="37"/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96">
        <v>0</v>
      </c>
      <c r="CH32" s="96">
        <v>0</v>
      </c>
      <c r="CI32" s="96">
        <v>0</v>
      </c>
      <c r="CJ32" s="96">
        <v>0</v>
      </c>
      <c r="CK32" s="96">
        <v>0</v>
      </c>
      <c r="CL32" s="96">
        <v>0</v>
      </c>
      <c r="CM32" s="27"/>
      <c r="CN32" s="13"/>
      <c r="CO32" s="59" t="s">
        <v>58</v>
      </c>
      <c r="CP32" s="26"/>
      <c r="CQ32" s="33">
        <f t="shared" si="38"/>
        <v>0</v>
      </c>
      <c r="CR32" s="33">
        <f t="shared" si="39"/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18"/>
      <c r="DN32" s="13"/>
      <c r="DO32" s="59" t="s">
        <v>58</v>
      </c>
      <c r="DP32" s="26"/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24"/>
    </row>
    <row r="33" spans="1:141" s="6" customFormat="1" ht="12.75" customHeight="1">
      <c r="A33" s="6" t="s">
        <v>91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7"/>
      <c r="W33" s="6" t="s">
        <v>91</v>
      </c>
      <c r="Z33" s="35"/>
      <c r="AA33" s="35"/>
      <c r="AB33" s="35"/>
      <c r="AC33" s="35"/>
      <c r="AD33" s="35"/>
      <c r="AE33" s="35"/>
      <c r="AF33" s="36"/>
      <c r="AG33" s="36"/>
      <c r="AH33" s="36"/>
      <c r="AI33" s="36"/>
      <c r="AJ33" s="36"/>
      <c r="AK33" s="36"/>
      <c r="AL33" s="35"/>
      <c r="AM33" s="35"/>
      <c r="AN33" s="35"/>
      <c r="AO33" s="35"/>
      <c r="AP33" s="35"/>
      <c r="AQ33" s="35"/>
      <c r="AR33" s="7"/>
      <c r="AS33" s="6" t="s">
        <v>91</v>
      </c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7"/>
      <c r="BO33" s="6" t="s">
        <v>91</v>
      </c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7"/>
      <c r="CN33" s="6" t="s">
        <v>91</v>
      </c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7"/>
      <c r="DN33" s="6" t="s">
        <v>91</v>
      </c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24"/>
    </row>
    <row r="34" spans="4:141" s="23" customFormat="1" ht="12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28"/>
      <c r="Z34" s="35"/>
      <c r="AA34" s="35"/>
      <c r="AB34" s="35"/>
      <c r="AC34" s="35"/>
      <c r="AD34" s="35"/>
      <c r="AE34" s="35"/>
      <c r="AF34" s="36"/>
      <c r="AG34" s="36"/>
      <c r="AH34" s="36"/>
      <c r="AI34" s="36"/>
      <c r="AJ34" s="36"/>
      <c r="AK34" s="36"/>
      <c r="AL34" s="35"/>
      <c r="AM34" s="35"/>
      <c r="AN34" s="35"/>
      <c r="AO34" s="35"/>
      <c r="AP34" s="35"/>
      <c r="AQ34" s="35"/>
      <c r="AR34" s="28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28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2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2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24"/>
    </row>
  </sheetData>
  <sheetProtection/>
  <mergeCells count="98">
    <mergeCell ref="B5:B10"/>
    <mergeCell ref="D5:F9"/>
    <mergeCell ref="G5:I9"/>
    <mergeCell ref="J5:L9"/>
    <mergeCell ref="M5:O9"/>
    <mergeCell ref="P5:R9"/>
    <mergeCell ref="S5:U9"/>
    <mergeCell ref="X5:X10"/>
    <mergeCell ref="Z5:AB9"/>
    <mergeCell ref="AC5:AE9"/>
    <mergeCell ref="AF5:AK5"/>
    <mergeCell ref="AL5:AN9"/>
    <mergeCell ref="AF6:AH9"/>
    <mergeCell ref="AO5:AQ9"/>
    <mergeCell ref="AT5:AT10"/>
    <mergeCell ref="AV5:AX9"/>
    <mergeCell ref="AY5:BA9"/>
    <mergeCell ref="BB5:BD9"/>
    <mergeCell ref="BE5:BG9"/>
    <mergeCell ref="BH5:BJ9"/>
    <mergeCell ref="BK5:BM9"/>
    <mergeCell ref="BP5:BP10"/>
    <mergeCell ref="BR5:BT9"/>
    <mergeCell ref="BU5:BW9"/>
    <mergeCell ref="BX5:BZ9"/>
    <mergeCell ref="CA5:CD5"/>
    <mergeCell ref="CE5:CE9"/>
    <mergeCell ref="CF5:CF9"/>
    <mergeCell ref="CG5:CI9"/>
    <mergeCell ref="CJ5:CL9"/>
    <mergeCell ref="CO5:CO10"/>
    <mergeCell ref="CQ5:CR7"/>
    <mergeCell ref="CS5:CT7"/>
    <mergeCell ref="CU5:CV7"/>
    <mergeCell ref="CW5:CX7"/>
    <mergeCell ref="CY5:CZ7"/>
    <mergeCell ref="DA5:DB7"/>
    <mergeCell ref="DC5:DD7"/>
    <mergeCell ref="DE5:DF7"/>
    <mergeCell ref="DG5:DH7"/>
    <mergeCell ref="DI5:DJ7"/>
    <mergeCell ref="DK5:DL7"/>
    <mergeCell ref="DO5:DO10"/>
    <mergeCell ref="DC9:DC10"/>
    <mergeCell ref="DD9:DD10"/>
    <mergeCell ref="DE9:DE10"/>
    <mergeCell ref="DF9:DF10"/>
    <mergeCell ref="DQ5:DR7"/>
    <mergeCell ref="DS5:DT7"/>
    <mergeCell ref="DU5:DV7"/>
    <mergeCell ref="DW5:DX7"/>
    <mergeCell ref="DY5:DZ7"/>
    <mergeCell ref="EA5:EB7"/>
    <mergeCell ref="EC5:ED7"/>
    <mergeCell ref="EE5:EF7"/>
    <mergeCell ref="EG5:EH7"/>
    <mergeCell ref="EI5:EJ7"/>
    <mergeCell ref="AI6:AK9"/>
    <mergeCell ref="CA6:CC9"/>
    <mergeCell ref="CD6:CD9"/>
    <mergeCell ref="CQ9:C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DA9:DA10"/>
    <mergeCell ref="DB9:DB10"/>
    <mergeCell ref="DG9:DG10"/>
    <mergeCell ref="DH9:DH10"/>
    <mergeCell ref="DI9:DI10"/>
    <mergeCell ref="DJ9:DJ10"/>
    <mergeCell ref="DK9:DK10"/>
    <mergeCell ref="DL9:DL10"/>
    <mergeCell ref="DQ9:DQ10"/>
    <mergeCell ref="DR9:DR10"/>
    <mergeCell ref="DS9:DS10"/>
    <mergeCell ref="EG9:EG10"/>
    <mergeCell ref="DT9:DT10"/>
    <mergeCell ref="DU9:DU10"/>
    <mergeCell ref="DV9:DV10"/>
    <mergeCell ref="DW9:DW10"/>
    <mergeCell ref="DX9:DX10"/>
    <mergeCell ref="DY9:DY10"/>
    <mergeCell ref="EH9:EH10"/>
    <mergeCell ref="DZ9:DZ10"/>
    <mergeCell ref="EA9:EA10"/>
    <mergeCell ref="EB9:EB10"/>
    <mergeCell ref="EI9:EI10"/>
    <mergeCell ref="EJ9:EJ10"/>
    <mergeCell ref="EC9:EC10"/>
    <mergeCell ref="ED9:ED10"/>
    <mergeCell ref="EE9:EE10"/>
    <mergeCell ref="EF9:EF1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7" r:id="rId1"/>
  <colBreaks count="5" manualBreakCount="5">
    <brk id="22" max="31" man="1"/>
    <brk id="44" max="31" man="1"/>
    <brk id="66" max="31" man="1"/>
    <brk id="91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039236</dc:creator>
  <cp:keywords/>
  <dc:description/>
  <cp:lastModifiedBy>福西＿祐一</cp:lastModifiedBy>
  <cp:lastPrinted>2019-02-13T00:21:03Z</cp:lastPrinted>
  <dcterms:created xsi:type="dcterms:W3CDTF">2012-02-13T02:02:36Z</dcterms:created>
  <dcterms:modified xsi:type="dcterms:W3CDTF">2019-02-13T00:35:02Z</dcterms:modified>
  <cp:category/>
  <cp:version/>
  <cp:contentType/>
  <cp:contentStatus/>
</cp:coreProperties>
</file>