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4  令和元年実績 情報年報\★R1実績　保健情報年報【帯広】\"/>
    </mc:Choice>
  </mc:AlternateContent>
  <bookViews>
    <workbookView xWindow="0" yWindow="0" windowWidth="19200" windowHeight="6250" tabRatio="913" firstSheet="1" activeTab="6"/>
  </bookViews>
  <sheets>
    <sheet name="⑳改正案一覧" sheetId="1" state="hidden" r:id="rId1"/>
    <sheet name="18" sheetId="2" r:id="rId2"/>
    <sheet name="19" sheetId="3" r:id="rId3"/>
    <sheet name="20" sheetId="4" r:id="rId4"/>
    <sheet name="21" sheetId="5" r:id="rId5"/>
    <sheet name="22" sheetId="6" r:id="rId6"/>
    <sheet name="23" sheetId="7" r:id="rId7"/>
  </sheets>
  <definedNames>
    <definedName name="_xlnm.Print_Area" localSheetId="1">'18'!$A$1:$BA$55</definedName>
    <definedName name="_xlnm.Print_Area" localSheetId="2">'19'!$A$1:$S$26</definedName>
    <definedName name="_xlnm.Print_Area" localSheetId="3">'20'!$A$1:$Q$26</definedName>
    <definedName name="_xlnm.Print_Area" localSheetId="4">'21'!$A$1:$Q$27</definedName>
    <definedName name="_xlnm.Print_Area" localSheetId="5">'22'!$A$1:$Q$72</definedName>
    <definedName name="_xlnm.Print_Area" localSheetId="6">'23'!$A$1:$Q$18</definedName>
    <definedName name="_xlnm.Print_Area" localSheetId="0">⑳改正案一覧!$A$1:$G$129</definedName>
    <definedName name="_xlnm.Print_Area">#REF!</definedName>
    <definedName name="_xlnm.Print_Titles" localSheetId="1">'18'!$A:$C</definedName>
    <definedName name="_xlnm.Print_Titles" localSheetId="4">'21'!$1:$4</definedName>
    <definedName name="_xlnm.Print_Titles" localSheetId="5">'22'!$1:$3</definedName>
    <definedName name="_xlnm.Print_Titles" localSheetId="6">'23'!$1:$1</definedName>
    <definedName name="_xlnm.Print_Titles" localSheetId="0">⑳改正案一覧!$3:$5</definedName>
    <definedName name="_xlnm.Print_Titles">#N/A</definedName>
    <definedName name="Z_36F26E63_31A9_11D6_8C85_0000F447C8FF_.wvu.PrintArea" localSheetId="2" hidden="1">'19'!#REF!</definedName>
    <definedName name="Z_36F26E63_31A9_11D6_8C85_0000F447C8FF_.wvu.PrintArea" localSheetId="3" hidden="1">'20'!$A$1:$J$224</definedName>
    <definedName name="Z_36F26E63_31A9_11D6_8C85_0000F447C8FF_.wvu.PrintArea" localSheetId="4" hidden="1">'21'!$A$1:$R$29</definedName>
    <definedName name="Z_36F26E63_31A9_11D6_8C85_0000F447C8FF_.wvu.PrintArea" localSheetId="5" hidden="1">'22'!$A$1:$W$71</definedName>
    <definedName name="Z_36F26E63_31A9_11D6_8C85_0000F447C8FF_.wvu.PrintArea" localSheetId="6" hidden="1">'23'!$A$1:$R$1</definedName>
    <definedName name="Z_8B4C5619_54EF_4E9D_AF19_AC3668C76619_.wvu.PrintArea" localSheetId="1" hidden="1">'18'!$A$1:$BA$52</definedName>
    <definedName name="Z_8B4C5619_54EF_4E9D_AF19_AC3668C76619_.wvu.PrintArea" localSheetId="2" hidden="1">'19'!$A$1:$Y$27</definedName>
    <definedName name="Z_8B4C5619_54EF_4E9D_AF19_AC3668C76619_.wvu.PrintArea" localSheetId="3" hidden="1">'20'!$A$1:$Q$27</definedName>
    <definedName name="Z_8B4C5619_54EF_4E9D_AF19_AC3668C76619_.wvu.PrintArea" localSheetId="4" hidden="1">'21'!$A$1:$Q$29</definedName>
    <definedName name="Z_8B4C5619_54EF_4E9D_AF19_AC3668C76619_.wvu.PrintArea" localSheetId="5" hidden="1">'22'!$A$1:$Q$72</definedName>
    <definedName name="Z_8B4C5619_54EF_4E9D_AF19_AC3668C76619_.wvu.PrintArea" localSheetId="6" hidden="1">'23'!$A$1:$Q$17</definedName>
    <definedName name="Z_8B4C5619_54EF_4E9D_AF19_AC3668C76619_.wvu.PrintArea" localSheetId="0" hidden="1">⑳改正案一覧!$A$1:$G$129</definedName>
    <definedName name="Z_8B4C5619_54EF_4E9D_AF19_AC3668C76619_.wvu.PrintTitles" localSheetId="4" hidden="1">'21'!$1:$4</definedName>
    <definedName name="Z_8B4C5619_54EF_4E9D_AF19_AC3668C76619_.wvu.PrintTitles" localSheetId="5" hidden="1">'22'!$1:$3</definedName>
    <definedName name="Z_8B4C5619_54EF_4E9D_AF19_AC3668C76619_.wvu.PrintTitles" localSheetId="6" hidden="1">'23'!$1:$1</definedName>
    <definedName name="Z_8B4C5619_54EF_4E9D_AF19_AC3668C76619_.wvu.PrintTitles" localSheetId="0" hidden="1">⑳改正案一覧!$3:$5</definedName>
    <definedName name="Z_A7DD4900_348E_11D6_BB3F_0000F442E53A_.wvu.PrintArea" localSheetId="2" hidden="1">'19'!#REF!</definedName>
    <definedName name="Z_A7DD4900_348E_11D6_BB3F_0000F442E53A_.wvu.PrintArea" localSheetId="3" hidden="1">'20'!$A$1:$J$224</definedName>
    <definedName name="Z_A7DD4900_348E_11D6_BB3F_0000F442E53A_.wvu.PrintArea" localSheetId="4" hidden="1">'21'!$A$1:$R$29</definedName>
    <definedName name="Z_A7DD4900_348E_11D6_BB3F_0000F442E53A_.wvu.PrintArea" localSheetId="5" hidden="1">'22'!$A$1:$W$71</definedName>
    <definedName name="Z_A7DD4900_348E_11D6_BB3F_0000F442E53A_.wvu.PrintArea" localSheetId="6" hidden="1">'23'!$A$1:$R$1</definedName>
    <definedName name="橋本">#REF!</definedName>
  </definedNames>
  <calcPr calcId="162913"/>
  <customWorkbookViews>
    <customWorkbookView name="053894 - 個人用ビュー" guid="{8B4C5619-54EF-4E9D-AF19-AC3668C76619}" mergeInterval="0" personalView="1" maximized="1" xWindow="1" yWindow="1" windowWidth="1024" windowHeight="546" activeSheetId="9"/>
  </customWorkbookViews>
</workbook>
</file>

<file path=xl/calcChain.xml><?xml version="1.0" encoding="utf-8"?>
<calcChain xmlns="http://schemas.openxmlformats.org/spreadsheetml/2006/main">
  <c r="AD7" i="2" l="1"/>
  <c r="AH7" i="2"/>
  <c r="AL7" i="2"/>
  <c r="AD8" i="2"/>
  <c r="AH8" i="2"/>
  <c r="AL8" i="2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4" i="7"/>
  <c r="C5" i="7"/>
  <c r="C6" i="7"/>
  <c r="C7" i="7"/>
  <c r="AX9" i="2"/>
  <c r="AY9" i="2"/>
  <c r="AZ9" i="2"/>
  <c r="BA9" i="2"/>
  <c r="AX10" i="2"/>
  <c r="AY10" i="2"/>
  <c r="AZ10" i="2"/>
  <c r="BA10" i="2"/>
  <c r="AW10" i="2"/>
  <c r="AV10" i="2"/>
  <c r="AU10" i="2"/>
  <c r="AT10" i="2"/>
  <c r="AS10" i="2"/>
  <c r="AR10" i="2"/>
  <c r="AQ10" i="2"/>
  <c r="AP10" i="2"/>
  <c r="AO10" i="2"/>
  <c r="AN10" i="2"/>
  <c r="AM10" i="2"/>
  <c r="AW9" i="2"/>
  <c r="AV9" i="2"/>
  <c r="AU9" i="2"/>
  <c r="AT9" i="2"/>
  <c r="AS9" i="2"/>
  <c r="AR9" i="2"/>
  <c r="AQ9" i="2"/>
  <c r="AP9" i="2"/>
  <c r="AO9" i="2"/>
  <c r="AN9" i="2"/>
  <c r="AM9" i="2"/>
  <c r="AK10" i="2"/>
  <c r="AJ10" i="2"/>
  <c r="AL10" i="2" s="1"/>
  <c r="AI10" i="2"/>
  <c r="AK9" i="2"/>
  <c r="AJ9" i="2"/>
  <c r="AI9" i="2"/>
  <c r="AL9" i="2" s="1"/>
  <c r="AG10" i="2"/>
  <c r="AF10" i="2"/>
  <c r="AE10" i="2"/>
  <c r="AH10" i="2" s="1"/>
  <c r="AG9" i="2"/>
  <c r="AF9" i="2"/>
  <c r="AE9" i="2"/>
  <c r="AH9" i="2"/>
  <c r="S10" i="2"/>
  <c r="T10" i="2"/>
  <c r="U10" i="2"/>
  <c r="V10" i="2"/>
  <c r="W10" i="2"/>
  <c r="X10" i="2"/>
  <c r="Y10" i="2"/>
  <c r="Z10" i="2"/>
  <c r="AA10" i="2"/>
  <c r="AB10" i="2"/>
  <c r="AC10" i="2"/>
  <c r="L10" i="2"/>
  <c r="M10" i="2"/>
  <c r="N10" i="2"/>
  <c r="O10" i="2"/>
  <c r="P10" i="2"/>
  <c r="Q10" i="2"/>
  <c r="R10" i="2"/>
  <c r="K10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D9" i="2" s="1"/>
  <c r="AB9" i="2"/>
  <c r="AC9" i="2"/>
  <c r="D9" i="2"/>
  <c r="Q6" i="3"/>
  <c r="R6" i="3"/>
  <c r="S6" i="3"/>
  <c r="N5" i="4"/>
  <c r="N25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O6" i="3"/>
  <c r="P6" i="3" s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7" i="3"/>
  <c r="D8" i="3"/>
  <c r="D9" i="3"/>
  <c r="D5" i="3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11" i="2"/>
  <c r="AD12" i="2"/>
  <c r="AD13" i="2"/>
  <c r="Q6" i="4"/>
  <c r="L9" i="6"/>
  <c r="J9" i="6"/>
  <c r="H9" i="6"/>
  <c r="E8" i="6"/>
  <c r="F8" i="6"/>
  <c r="G8" i="6"/>
  <c r="H8" i="6"/>
  <c r="I8" i="6"/>
  <c r="J8" i="6"/>
  <c r="K8" i="6"/>
  <c r="L8" i="6"/>
  <c r="M8" i="6"/>
  <c r="N8" i="6"/>
  <c r="O8" i="6"/>
  <c r="P8" i="6"/>
  <c r="Q8" i="6"/>
  <c r="D8" i="6"/>
  <c r="F7" i="6"/>
  <c r="G7" i="6"/>
  <c r="H7" i="6"/>
  <c r="I7" i="6"/>
  <c r="J7" i="6"/>
  <c r="K7" i="6"/>
  <c r="L7" i="6"/>
  <c r="M7" i="6"/>
  <c r="N7" i="6"/>
  <c r="O7" i="6"/>
  <c r="P7" i="6"/>
  <c r="Q7" i="6"/>
  <c r="E7" i="6"/>
  <c r="D7" i="6"/>
  <c r="C10" i="7"/>
  <c r="C3" i="7"/>
  <c r="B6" i="5"/>
  <c r="M5" i="3"/>
  <c r="N5" i="3" s="1"/>
  <c r="H5" i="3"/>
  <c r="B6" i="3"/>
  <c r="I6" i="4"/>
  <c r="H7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I6" i="3"/>
  <c r="J6" i="3"/>
  <c r="K6" i="3"/>
  <c r="M6" i="3" s="1"/>
  <c r="N6" i="3" s="1"/>
  <c r="L6" i="3"/>
  <c r="M7" i="3"/>
  <c r="N7" i="3"/>
  <c r="M8" i="3"/>
  <c r="N8" i="3" s="1"/>
  <c r="M9" i="3"/>
  <c r="N9" i="3"/>
  <c r="M10" i="3"/>
  <c r="N10" i="3" s="1"/>
  <c r="M11" i="3"/>
  <c r="M12" i="3"/>
  <c r="N12" i="3"/>
  <c r="M13" i="3"/>
  <c r="N13" i="3" s="1"/>
  <c r="M14" i="3"/>
  <c r="N14" i="3"/>
  <c r="M15" i="3"/>
  <c r="N15" i="3" s="1"/>
  <c r="M16" i="3"/>
  <c r="N16" i="3"/>
  <c r="M17" i="3"/>
  <c r="N17" i="3" s="1"/>
  <c r="M18" i="3"/>
  <c r="N18" i="3"/>
  <c r="M19" i="3"/>
  <c r="N19" i="3" s="1"/>
  <c r="M20" i="3"/>
  <c r="N20" i="3"/>
  <c r="M21" i="3"/>
  <c r="N21" i="3" s="1"/>
  <c r="M22" i="3"/>
  <c r="N22" i="3"/>
  <c r="M23" i="3"/>
  <c r="N23" i="3" s="1"/>
  <c r="M24" i="3"/>
  <c r="N24" i="3"/>
  <c r="M25" i="3"/>
  <c r="N25" i="3" s="1"/>
  <c r="M6" i="4"/>
  <c r="N6" i="4"/>
  <c r="F6" i="4"/>
  <c r="G6" i="4"/>
  <c r="H6" i="4"/>
  <c r="J6" i="4"/>
  <c r="K6" i="4" s="1"/>
  <c r="L6" i="4" s="1"/>
  <c r="K7" i="4"/>
  <c r="L7" i="4" s="1"/>
  <c r="K8" i="4"/>
  <c r="L8" i="4"/>
  <c r="K9" i="4"/>
  <c r="L9" i="4" s="1"/>
  <c r="K10" i="4"/>
  <c r="L10" i="4"/>
  <c r="K11" i="4"/>
  <c r="L11" i="4" s="1"/>
  <c r="K12" i="4"/>
  <c r="L12" i="4"/>
  <c r="K13" i="4"/>
  <c r="L13" i="4" s="1"/>
  <c r="K14" i="4"/>
  <c r="L14" i="4"/>
  <c r="K15" i="4"/>
  <c r="L15" i="4" s="1"/>
  <c r="K16" i="4"/>
  <c r="L16" i="4"/>
  <c r="K17" i="4"/>
  <c r="L17" i="4" s="1"/>
  <c r="K18" i="4"/>
  <c r="L18" i="4"/>
  <c r="K19" i="4"/>
  <c r="L19" i="4" s="1"/>
  <c r="K20" i="4"/>
  <c r="L20" i="4"/>
  <c r="K21" i="4"/>
  <c r="L21" i="4" s="1"/>
  <c r="K22" i="4"/>
  <c r="L22" i="4"/>
  <c r="K23" i="4"/>
  <c r="L23" i="4" s="1"/>
  <c r="K24" i="4"/>
  <c r="L24" i="4"/>
  <c r="K25" i="4"/>
  <c r="L25" i="4" s="1"/>
  <c r="K5" i="4"/>
  <c r="L5" i="4"/>
  <c r="P5" i="3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D5" i="4"/>
  <c r="Q9" i="7"/>
  <c r="C11" i="7"/>
  <c r="C12" i="7"/>
  <c r="C13" i="7"/>
  <c r="C14" i="7"/>
  <c r="C15" i="7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B6" i="4"/>
  <c r="C6" i="4"/>
  <c r="D6" i="4" s="1"/>
  <c r="E6" i="4"/>
  <c r="O6" i="4"/>
  <c r="P6" i="4"/>
  <c r="D7" i="4"/>
  <c r="E6" i="3"/>
  <c r="F6" i="3"/>
  <c r="H6" i="3" s="1"/>
  <c r="G6" i="3"/>
  <c r="N11" i="3"/>
  <c r="C6" i="3"/>
  <c r="D6" i="3"/>
  <c r="P9" i="7"/>
  <c r="N9" i="7"/>
  <c r="O9" i="7"/>
  <c r="M9" i="7"/>
  <c r="L9" i="7"/>
  <c r="K9" i="7"/>
  <c r="J9" i="7"/>
  <c r="I9" i="7"/>
  <c r="H9" i="7"/>
  <c r="G9" i="7"/>
  <c r="F9" i="7"/>
  <c r="E9" i="7"/>
  <c r="C9" i="7" s="1"/>
  <c r="C8" i="7"/>
  <c r="D9" i="7"/>
  <c r="C16" i="7"/>
  <c r="AD10" i="2"/>
</calcChain>
</file>

<file path=xl/sharedStrings.xml><?xml version="1.0" encoding="utf-8"?>
<sst xmlns="http://schemas.openxmlformats.org/spreadsheetml/2006/main" count="2595" uniqueCount="364">
  <si>
    <t>その他</t>
    <rPh sb="2" eb="3">
      <t>タ</t>
    </rPh>
    <phoneticPr fontId="2"/>
  </si>
  <si>
    <t>その他</t>
    <rPh sb="0" eb="3">
      <t>ソノタ</t>
    </rPh>
    <phoneticPr fontId="2"/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</si>
  <si>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</si>
  <si>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</si>
  <si>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</si>
  <si>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</si>
  <si>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</si>
  <si>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</si>
  <si>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</si>
  <si>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</si>
  <si>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</si>
  <si>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</si>
  <si>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</si>
  <si>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</si>
  <si>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</si>
  <si>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</si>
  <si>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</si>
  <si>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</si>
  <si>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</si>
  <si>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</si>
  <si>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</si>
  <si>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</si>
  <si>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</si>
  <si>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</si>
  <si>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</si>
  <si>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</si>
  <si>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</si>
  <si>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</si>
  <si>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</si>
  <si>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</si>
  <si>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</si>
  <si>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</si>
  <si>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</si>
  <si>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</si>
  <si>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</si>
  <si>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</si>
  <si>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</si>
  <si>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</si>
  <si>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</si>
  <si>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</si>
  <si>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</si>
  <si>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</si>
  <si>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</si>
  <si>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</si>
  <si>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</si>
  <si>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</si>
  <si>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</si>
  <si>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</si>
  <si>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</si>
  <si>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</si>
  <si>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</si>
  <si>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</si>
  <si>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</si>
  <si>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</si>
  <si>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</si>
  <si>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</si>
  <si>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</si>
  <si>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</si>
  <si>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</si>
  <si>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</si>
  <si>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</si>
  <si>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</si>
  <si>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</si>
  <si>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</si>
  <si>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</si>
  <si>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</si>
  <si>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</si>
  <si>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</si>
  <si>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</si>
  <si>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</si>
  <si>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</si>
  <si>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</si>
  <si>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</si>
  <si>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</si>
  <si>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</si>
  <si>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</si>
  <si>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</si>
  <si>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</si>
  <si>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</si>
  <si>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</si>
  <si>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</si>
  <si>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</si>
  <si>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</si>
  <si>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</si>
  <si>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</si>
  <si>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</si>
  <si>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</si>
  <si>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</si>
  <si>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</si>
  <si>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</si>
  <si>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</si>
  <si>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</si>
  <si>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</si>
  <si>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</si>
  <si>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</si>
  <si>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</si>
  <si>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</si>
  <si>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</si>
  <si>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</si>
  <si>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</si>
  <si>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</si>
  <si>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</si>
  <si>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</si>
  <si>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</si>
  <si>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</si>
  <si>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</si>
  <si>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</si>
  <si>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</si>
  <si>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</si>
  <si>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</si>
  <si>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</si>
  <si>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</si>
  <si>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</si>
  <si>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</si>
  <si>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</si>
  <si>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</si>
  <si>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</si>
  <si>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</si>
  <si>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</si>
  <si>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</si>
  <si>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</si>
  <si>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</si>
  <si>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</si>
  <si>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</si>
  <si>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</si>
  <si>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</si>
  <si>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</si>
  <si>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</si>
  <si>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</si>
  <si>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</si>
  <si>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</si>
  <si>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</si>
  <si>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</si>
  <si>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</si>
  <si>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</si>
  <si>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</si>
  <si>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</si>
  <si>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</si>
  <si>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</si>
  <si>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</si>
  <si>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</si>
  <si>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</si>
  <si>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</si>
  <si>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</si>
  <si>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</si>
  <si>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</si>
  <si>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</si>
  <si>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</si>
  <si>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</si>
  <si>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</si>
  <si>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</si>
  <si>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</si>
  <si>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</si>
  <si>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</si>
  <si>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</si>
  <si>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</si>
  <si>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</si>
  <si>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</si>
  <si>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</si>
  <si>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</si>
  <si>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</si>
  <si>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</si>
  <si>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</si>
  <si>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</si>
  <si>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</si>
  <si>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</si>
  <si>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</si>
  <si>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</si>
  <si>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</si>
  <si>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</si>
  <si>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</si>
  <si>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</si>
  <si>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</si>
  <si>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</si>
  <si>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</si>
  <si>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</si>
  <si>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</si>
  <si>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</si>
  <si>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</si>
  <si>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実　施　数</t>
  </si>
  <si>
    <t>計</t>
    <rPh sb="0" eb="1">
      <t>ケイ</t>
    </rPh>
    <phoneticPr fontId="2"/>
  </si>
  <si>
    <t>医療機関委託(再掲)</t>
    <rPh sb="0" eb="2">
      <t>イリョウ</t>
    </rPh>
    <rPh sb="2" eb="3">
      <t>キ</t>
    </rPh>
    <rPh sb="3" eb="4">
      <t>セキ</t>
    </rPh>
    <rPh sb="4" eb="6">
      <t>イタク</t>
    </rPh>
    <rPh sb="7" eb="9">
      <t>サイケイ</t>
    </rPh>
    <phoneticPr fontId="2"/>
  </si>
  <si>
    <t>対象人員</t>
    <rPh sb="0" eb="2">
      <t>タイショウ</t>
    </rPh>
    <rPh sb="2" eb="4">
      <t>ジンイン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</si>
  <si>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</si>
  <si>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</si>
  <si>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</si>
  <si>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</si>
  <si>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</si>
  <si>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</si>
  <si>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</si>
  <si>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</si>
  <si>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</si>
  <si>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</si>
  <si>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</si>
  <si>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</si>
  <si>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</si>
  <si>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</si>
  <si>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</si>
  <si>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</si>
  <si>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</si>
  <si>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</si>
  <si>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</si>
  <si>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</si>
  <si>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</si>
  <si>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</si>
  <si>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</si>
  <si>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</si>
  <si>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</si>
  <si>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</si>
  <si>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</si>
  <si>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</si>
  <si>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</si>
  <si>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</si>
  <si>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一般健康診査</t>
    <rPh sb="0" eb="2">
      <t>イッパン</t>
    </rPh>
    <rPh sb="2" eb="4">
      <t>ケンコウ</t>
    </rPh>
    <rPh sb="4" eb="6">
      <t>シンサ</t>
    </rPh>
    <phoneticPr fontId="2"/>
  </si>
  <si>
    <t>精密健康診査受診実人員</t>
    <rPh sb="0" eb="2">
      <t>セイミツ</t>
    </rPh>
    <rPh sb="2" eb="4">
      <t>ケンコウ</t>
    </rPh>
    <rPh sb="4" eb="6">
      <t>シンサ</t>
    </rPh>
    <rPh sb="6" eb="8">
      <t>ジュシン</t>
    </rPh>
    <rPh sb="8" eb="9">
      <t>ジツ</t>
    </rPh>
    <rPh sb="9" eb="11">
      <t>ジンイン</t>
    </rPh>
    <phoneticPr fontId="2"/>
  </si>
  <si>
    <t>妊娠届出数</t>
    <rPh sb="0" eb="1">
      <t>ニン</t>
    </rPh>
    <rPh sb="1" eb="2">
      <t>ハラ</t>
    </rPh>
    <rPh sb="2" eb="4">
      <t>トドケデ</t>
    </rPh>
    <rPh sb="4" eb="5">
      <t>スウ</t>
    </rPh>
    <phoneticPr fontId="2"/>
  </si>
  <si>
    <t>再掲</t>
    <rPh sb="0" eb="2">
      <t>サイケイ</t>
    </rPh>
    <phoneticPr fontId="2"/>
  </si>
  <si>
    <t>妊婦</t>
    <rPh sb="0" eb="2">
      <t>ニンプ</t>
    </rPh>
    <phoneticPr fontId="2"/>
  </si>
  <si>
    <t>産婦</t>
    <rPh sb="0" eb="2">
      <t>サンプ</t>
    </rPh>
    <phoneticPr fontId="2"/>
  </si>
  <si>
    <t>乳児</t>
    <rPh sb="0" eb="2">
      <t>ニュウジ</t>
    </rPh>
    <phoneticPr fontId="2"/>
  </si>
  <si>
    <t>幼児</t>
    <rPh sb="0" eb="2">
      <t>ヨウジ</t>
    </rPh>
    <phoneticPr fontId="2"/>
  </si>
  <si>
    <t>事後指導</t>
    <rPh sb="0" eb="2">
      <t>ジゴ</t>
    </rPh>
    <rPh sb="2" eb="4">
      <t>シドウ</t>
    </rPh>
    <phoneticPr fontId="2"/>
  </si>
  <si>
    <t>不詳</t>
    <rPh sb="0" eb="2">
      <t>フショウ</t>
    </rPh>
    <phoneticPr fontId="2"/>
  </si>
  <si>
    <t>受診実人員</t>
    <rPh sb="0" eb="2">
      <t>ジュシン</t>
    </rPh>
    <rPh sb="2" eb="3">
      <t>ジツ</t>
    </rPh>
    <rPh sb="3" eb="5">
      <t>ジンイン</t>
    </rPh>
    <phoneticPr fontId="2"/>
  </si>
  <si>
    <t>受診延人員</t>
    <rPh sb="0" eb="2">
      <t>ジュシン</t>
    </rPh>
    <rPh sb="2" eb="3">
      <t>ノ</t>
    </rPh>
    <rPh sb="3" eb="5">
      <t>ジンイン</t>
    </rPh>
    <phoneticPr fontId="2"/>
  </si>
  <si>
    <t>第１９表　１歳６ヶ月児歯科健康診査の結果</t>
    <rPh sb="0" eb="1">
      <t>ダイ</t>
    </rPh>
    <rPh sb="3" eb="4">
      <t>ヒョウ</t>
    </rPh>
    <rPh sb="6" eb="7">
      <t>サイ</t>
    </rPh>
    <rPh sb="8" eb="10">
      <t>カゲツ</t>
    </rPh>
    <rPh sb="10" eb="11">
      <t>ジ</t>
    </rPh>
    <rPh sb="11" eb="13">
      <t>シカ</t>
    </rPh>
    <rPh sb="13" eb="15">
      <t>ケンコウ</t>
    </rPh>
    <rPh sb="15" eb="17">
      <t>シンサ</t>
    </rPh>
    <rPh sb="18" eb="20">
      <t>ケッカ</t>
    </rPh>
    <phoneticPr fontId="2"/>
  </si>
  <si>
    <t>う歯のない者（罹患型）</t>
    <rPh sb="1" eb="2">
      <t>ハ</t>
    </rPh>
    <rPh sb="5" eb="6">
      <t>モノ</t>
    </rPh>
    <rPh sb="7" eb="9">
      <t>リカン</t>
    </rPh>
    <rPh sb="9" eb="10">
      <t>カタ</t>
    </rPh>
    <phoneticPr fontId="2"/>
  </si>
  <si>
    <t>う歯のある者（罹患型）</t>
    <rPh sb="1" eb="2">
      <t>ハ</t>
    </rPh>
    <rPh sb="5" eb="6">
      <t>モノ</t>
    </rPh>
    <rPh sb="7" eb="9">
      <t>リカン</t>
    </rPh>
    <rPh sb="9" eb="10">
      <t>カタ</t>
    </rPh>
    <phoneticPr fontId="2"/>
  </si>
  <si>
    <t>一人平均う歯数</t>
    <rPh sb="0" eb="2">
      <t>ヒトリ</t>
    </rPh>
    <rPh sb="2" eb="4">
      <t>ヘイキン</t>
    </rPh>
    <rPh sb="5" eb="6">
      <t>ハ</t>
    </rPh>
    <rPh sb="6" eb="7">
      <t>カズ</t>
    </rPh>
    <phoneticPr fontId="2"/>
  </si>
  <si>
    <t>軟組織の異常</t>
    <rPh sb="0" eb="1">
      <t>ナン</t>
    </rPh>
    <rPh sb="1" eb="3">
      <t>ソシキ</t>
    </rPh>
    <rPh sb="4" eb="6">
      <t>イジョウ</t>
    </rPh>
    <phoneticPr fontId="2"/>
  </si>
  <si>
    <t>咬合異常のある者</t>
    <rPh sb="0" eb="2">
      <t>コウゴウ</t>
    </rPh>
    <rPh sb="2" eb="4">
      <t>イジョウ</t>
    </rPh>
    <rPh sb="7" eb="8">
      <t>モノ</t>
    </rPh>
    <phoneticPr fontId="2"/>
  </si>
  <si>
    <t>その他異常</t>
    <rPh sb="2" eb="3">
      <t>タ</t>
    </rPh>
    <rPh sb="3" eb="5">
      <t>イジョウ</t>
    </rPh>
    <phoneticPr fontId="2"/>
  </si>
  <si>
    <t>Ｏ１型</t>
    <rPh sb="2" eb="3">
      <t>カタ</t>
    </rPh>
    <phoneticPr fontId="2"/>
  </si>
  <si>
    <t>Ｏ２型</t>
    <rPh sb="2" eb="3">
      <t>カタ</t>
    </rPh>
    <phoneticPr fontId="2"/>
  </si>
  <si>
    <t>う蝕罹患率</t>
    <rPh sb="1" eb="2">
      <t>ショク</t>
    </rPh>
    <rPh sb="2" eb="4">
      <t>リカン</t>
    </rPh>
    <rPh sb="4" eb="5">
      <t>リツ</t>
    </rPh>
    <phoneticPr fontId="2"/>
  </si>
  <si>
    <t>資料　北海道母子保健報告システム事業</t>
    <rPh sb="0" eb="2">
      <t>シリョウ</t>
    </rPh>
    <rPh sb="3" eb="6">
      <t>ホッカイドウ</t>
    </rPh>
    <rPh sb="6" eb="8">
      <t>ボシ</t>
    </rPh>
    <rPh sb="8" eb="10">
      <t>ホケン</t>
    </rPh>
    <rPh sb="10" eb="12">
      <t>ホウコク</t>
    </rPh>
    <rPh sb="16" eb="18">
      <t>ジギョウ</t>
    </rPh>
    <phoneticPr fontId="2"/>
  </si>
  <si>
    <t xml:space="preserve">軟組織の異常 </t>
    <rPh sb="0" eb="1">
      <t>ナン</t>
    </rPh>
    <rPh sb="1" eb="3">
      <t>ソシキ</t>
    </rPh>
    <rPh sb="4" eb="6">
      <t>イジョウ</t>
    </rPh>
    <phoneticPr fontId="2"/>
  </si>
  <si>
    <t>第２０表　３歳児歯科健康診査の結果</t>
    <rPh sb="0" eb="1">
      <t>ダイ</t>
    </rPh>
    <rPh sb="3" eb="4">
      <t>ヒョウ</t>
    </rPh>
    <rPh sb="6" eb="7">
      <t>サイ</t>
    </rPh>
    <rPh sb="7" eb="8">
      <t>ジ</t>
    </rPh>
    <rPh sb="8" eb="10">
      <t>シカ</t>
    </rPh>
    <rPh sb="10" eb="12">
      <t>ケンコウ</t>
    </rPh>
    <rPh sb="12" eb="14">
      <t>シンサ</t>
    </rPh>
    <rPh sb="15" eb="17">
      <t>ケッカ</t>
    </rPh>
    <phoneticPr fontId="2"/>
  </si>
  <si>
    <t>う歯のない者</t>
    <rPh sb="1" eb="2">
      <t>ハ</t>
    </rPh>
    <rPh sb="5" eb="6">
      <t>モノ</t>
    </rPh>
    <phoneticPr fontId="2"/>
  </si>
  <si>
    <t>延人員</t>
    <rPh sb="0" eb="1">
      <t>ノ</t>
    </rPh>
    <rPh sb="1" eb="3">
      <t>ジンイン</t>
    </rPh>
    <phoneticPr fontId="2"/>
  </si>
  <si>
    <t>保健所活動</t>
    <rPh sb="0" eb="3">
      <t>ホケンショ</t>
    </rPh>
    <rPh sb="3" eb="5">
      <t>カツドウ</t>
    </rPh>
    <phoneticPr fontId="2"/>
  </si>
  <si>
    <t>20～24歳</t>
  </si>
  <si>
    <t>25～29歳</t>
  </si>
  <si>
    <t>30～34歳</t>
  </si>
  <si>
    <t>35～39歳</t>
  </si>
  <si>
    <t>40～44歳</t>
  </si>
  <si>
    <t>45～49歳</t>
  </si>
  <si>
    <t>不詳</t>
  </si>
  <si>
    <t>第２１表　母子保健（保健指導）</t>
    <rPh sb="0" eb="1">
      <t>ダイ</t>
    </rPh>
    <rPh sb="3" eb="4">
      <t>ヒョウ</t>
    </rPh>
    <rPh sb="5" eb="7">
      <t>ボシ</t>
    </rPh>
    <rPh sb="7" eb="9">
      <t>ホケン</t>
    </rPh>
    <rPh sb="10" eb="12">
      <t>ホケン</t>
    </rPh>
    <rPh sb="12" eb="14">
      <t>シドウ</t>
    </rPh>
    <phoneticPr fontId="2"/>
  </si>
  <si>
    <t>妊  婦</t>
    <rPh sb="0" eb="1">
      <t>ニン</t>
    </rPh>
    <rPh sb="3" eb="4">
      <t>フ</t>
    </rPh>
    <phoneticPr fontId="2"/>
  </si>
  <si>
    <t>産  婦</t>
    <rPh sb="0" eb="1">
      <t>サン</t>
    </rPh>
    <rPh sb="3" eb="4">
      <t>フ</t>
    </rPh>
    <phoneticPr fontId="2"/>
  </si>
  <si>
    <t>乳  児</t>
    <rPh sb="0" eb="1">
      <t>チチ</t>
    </rPh>
    <rPh sb="3" eb="4">
      <t>コ</t>
    </rPh>
    <phoneticPr fontId="2"/>
  </si>
  <si>
    <t>幼  児</t>
    <rPh sb="0" eb="1">
      <t>ヨウ</t>
    </rPh>
    <rPh sb="3" eb="4">
      <t>コ</t>
    </rPh>
    <phoneticPr fontId="2"/>
  </si>
  <si>
    <t>実人員</t>
    <rPh sb="0" eb="1">
      <t>ミ</t>
    </rPh>
    <rPh sb="1" eb="3">
      <t>ジンイン</t>
    </rPh>
    <phoneticPr fontId="2"/>
  </si>
  <si>
    <t>第２２表　母子保健（訪問指導）</t>
    <rPh sb="0" eb="1">
      <t>ダイ</t>
    </rPh>
    <rPh sb="3" eb="4">
      <t>ヒョウ</t>
    </rPh>
    <rPh sb="5" eb="7">
      <t>ボシ</t>
    </rPh>
    <rPh sb="7" eb="9">
      <t>ホケン</t>
    </rPh>
    <rPh sb="10" eb="12">
      <t>ホウモン</t>
    </rPh>
    <rPh sb="12" eb="14">
      <t>シドウ</t>
    </rPh>
    <phoneticPr fontId="2"/>
  </si>
  <si>
    <t>新生児
（未熟児除く）</t>
    <rPh sb="0" eb="3">
      <t>シンセイジ</t>
    </rPh>
    <rPh sb="5" eb="8">
      <t>ミジュクジ</t>
    </rPh>
    <rPh sb="8" eb="9">
      <t>ノゾ</t>
    </rPh>
    <phoneticPr fontId="2"/>
  </si>
  <si>
    <t>未熟児</t>
    <rPh sb="0" eb="3">
      <t>ミジュクジ</t>
    </rPh>
    <phoneticPr fontId="2"/>
  </si>
  <si>
    <t>実施数</t>
    <rPh sb="0" eb="2">
      <t>ジッシ</t>
    </rPh>
    <rPh sb="2" eb="3">
      <t>スウ</t>
    </rPh>
    <phoneticPr fontId="2"/>
  </si>
  <si>
    <t>医療機関委託(再掲)</t>
    <rPh sb="7" eb="9">
      <t>サイケイ</t>
    </rPh>
    <phoneticPr fontId="2"/>
  </si>
  <si>
    <t>第２３表　人工妊娠中絶数（年齢階級・妊娠週数別）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2">
      <t>スウ</t>
    </rPh>
    <rPh sb="13" eb="15">
      <t>ネンレイ</t>
    </rPh>
    <rPh sb="15" eb="17">
      <t>カイキュウ</t>
    </rPh>
    <rPh sb="18" eb="20">
      <t>ニンシン</t>
    </rPh>
    <rPh sb="20" eb="21">
      <t>シュウ</t>
    </rPh>
    <rPh sb="21" eb="22">
      <t>スウ</t>
    </rPh>
    <rPh sb="22" eb="23">
      <t>ベツ</t>
    </rPh>
    <phoneticPr fontId="2"/>
  </si>
  <si>
    <t>　～満 7週</t>
    <rPh sb="2" eb="3">
      <t>マン</t>
    </rPh>
    <phoneticPr fontId="2"/>
  </si>
  <si>
    <t>満 8～満11週</t>
    <rPh sb="0" eb="1">
      <t>マン</t>
    </rPh>
    <rPh sb="4" eb="5">
      <t>マン</t>
    </rPh>
    <phoneticPr fontId="2"/>
  </si>
  <si>
    <t>満12～満15週</t>
    <rPh sb="0" eb="1">
      <t>マン</t>
    </rPh>
    <rPh sb="4" eb="5">
      <t>マン</t>
    </rPh>
    <phoneticPr fontId="2"/>
  </si>
  <si>
    <t>満16～満19週</t>
    <rPh sb="0" eb="1">
      <t>マン</t>
    </rPh>
    <rPh sb="4" eb="5">
      <t>マン</t>
    </rPh>
    <phoneticPr fontId="2"/>
  </si>
  <si>
    <t>満20・満21週</t>
    <rPh sb="0" eb="1">
      <t>マン</t>
    </rPh>
    <rPh sb="4" eb="5">
      <t>マン</t>
    </rPh>
    <phoneticPr fontId="2"/>
  </si>
  <si>
    <t>週数不詳</t>
    <rPh sb="0" eb="2">
      <t>シュウスウ</t>
    </rPh>
    <phoneticPr fontId="2"/>
  </si>
  <si>
    <t>合計</t>
    <rPh sb="0" eb="2">
      <t>ゴウケイ</t>
    </rPh>
    <phoneticPr fontId="2"/>
  </si>
  <si>
    <t>合計</t>
  </si>
  <si>
    <t>資料　衛生行政報告例</t>
    <rPh sb="3" eb="5">
      <t>エイセイ</t>
    </rPh>
    <rPh sb="5" eb="7">
      <t>ギョウセイ</t>
    </rPh>
    <rPh sb="7" eb="10">
      <t>ホウコクレイ</t>
    </rPh>
    <phoneticPr fontId="2"/>
  </si>
  <si>
    <t>対象者</t>
    <rPh sb="0" eb="3">
      <t>タイショウシャ</t>
    </rPh>
    <phoneticPr fontId="2"/>
  </si>
  <si>
    <t>３歳</t>
    <rPh sb="1" eb="2">
      <t>サイ</t>
    </rPh>
    <phoneticPr fontId="2"/>
  </si>
  <si>
    <t>１歳６ヶ月</t>
    <rPh sb="1" eb="2">
      <t>サイ</t>
    </rPh>
    <rPh sb="4" eb="5">
      <t>ゲツ</t>
    </rPh>
    <phoneticPr fontId="2"/>
  </si>
  <si>
    <t>a</t>
  </si>
  <si>
    <t>b</t>
  </si>
  <si>
    <t>受診者数</t>
    <rPh sb="0" eb="3">
      <t>ジュシンシャ</t>
    </rPh>
    <rPh sb="3" eb="4">
      <t>スウ</t>
    </rPh>
    <phoneticPr fontId="2"/>
  </si>
  <si>
    <t>受診率(%)</t>
    <rPh sb="0" eb="3">
      <t>ジュシンリツ</t>
    </rPh>
    <phoneticPr fontId="2"/>
  </si>
  <si>
    <t>う歯総本数</t>
    <rPh sb="1" eb="2">
      <t>ハ</t>
    </rPh>
    <rPh sb="2" eb="3">
      <t>ソウ</t>
    </rPh>
    <rPh sb="3" eb="5">
      <t>ホンスウ</t>
    </rPh>
    <phoneticPr fontId="2"/>
  </si>
  <si>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2"/>
  </si>
  <si>
    <t>４～６歳</t>
    <rPh sb="3" eb="4">
      <t>サイ</t>
    </rPh>
    <phoneticPr fontId="2"/>
  </si>
  <si>
    <t>乳児家庭全戸訪問事業を併せて実施(再掲)</t>
    <rPh sb="0" eb="2">
      <t>ニュウジ</t>
    </rPh>
    <rPh sb="2" eb="4">
      <t>カテイ</t>
    </rPh>
    <rPh sb="4" eb="6">
      <t>ゼンコ</t>
    </rPh>
    <rPh sb="6" eb="8">
      <t>ホウモン</t>
    </rPh>
    <rPh sb="8" eb="10">
      <t>ジギョウ</t>
    </rPh>
    <rPh sb="11" eb="12">
      <t>アワ</t>
    </rPh>
    <rPh sb="14" eb="16">
      <t>ジッシ</t>
    </rPh>
    <rPh sb="17" eb="19">
      <t>サイケイ</t>
    </rPh>
    <phoneticPr fontId="2"/>
  </si>
  <si>
    <t>　</t>
    <phoneticPr fontId="2"/>
  </si>
  <si>
    <t>Ｂ型肝炎検査</t>
    <phoneticPr fontId="2"/>
  </si>
  <si>
    <t>c/b</t>
    <phoneticPr fontId="2"/>
  </si>
  <si>
    <t>b/a</t>
    <phoneticPr fontId="2"/>
  </si>
  <si>
    <t>c</t>
    <phoneticPr fontId="2"/>
  </si>
  <si>
    <t>d</t>
    <phoneticPr fontId="2"/>
  </si>
  <si>
    <t>全道</t>
    <phoneticPr fontId="2"/>
  </si>
  <si>
    <t>全道</t>
    <phoneticPr fontId="2"/>
  </si>
  <si>
    <t>乳児家庭全戸訪問事業を併せて実施(再掲)</t>
    <phoneticPr fontId="2"/>
  </si>
  <si>
    <t>15歳</t>
    <phoneticPr fontId="2"/>
  </si>
  <si>
    <t>16歳</t>
    <phoneticPr fontId="2"/>
  </si>
  <si>
    <t>17歳</t>
    <phoneticPr fontId="2"/>
  </si>
  <si>
    <t>18歳</t>
    <phoneticPr fontId="2"/>
  </si>
  <si>
    <t>19歳</t>
    <phoneticPr fontId="2"/>
  </si>
  <si>
    <t>d/b</t>
    <phoneticPr fontId="2"/>
  </si>
  <si>
    <t>妊婦B型肝炎検査実人員</t>
    <rPh sb="0" eb="2">
      <t>ニンプ</t>
    </rPh>
    <rPh sb="3" eb="4">
      <t>カタ</t>
    </rPh>
    <rPh sb="4" eb="6">
      <t>カンエン</t>
    </rPh>
    <rPh sb="6" eb="8">
      <t>ケンサ</t>
    </rPh>
    <rPh sb="8" eb="11">
      <t>ジツジンイン</t>
    </rPh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</si>
  <si>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</si>
  <si>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</si>
  <si>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</si>
  <si>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</si>
  <si>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</si>
  <si>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</si>
  <si>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</si>
  <si>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</si>
  <si>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</si>
  <si>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</si>
  <si>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</si>
  <si>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</si>
  <si>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</si>
  <si>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</si>
  <si>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</si>
  <si>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</si>
  <si>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</si>
  <si>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</si>
  <si>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</si>
  <si>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</si>
  <si>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帯広保健所</t>
    <rPh sb="0" eb="2">
      <t>オビヒロ</t>
    </rPh>
    <rPh sb="2" eb="4">
      <t>ホケン</t>
    </rPh>
    <rPh sb="4" eb="5">
      <t>ショ</t>
    </rPh>
    <phoneticPr fontId="2"/>
  </si>
  <si>
    <t>中札内村</t>
    <rPh sb="0" eb="3">
      <t>ナカサツナイ</t>
    </rPh>
    <rPh sb="3" eb="4">
      <t>ムラ</t>
    </rPh>
    <phoneticPr fontId="2"/>
  </si>
  <si>
    <t>更別村</t>
    <rPh sb="0" eb="3">
      <t>サラベツムラ</t>
    </rPh>
    <phoneticPr fontId="2"/>
  </si>
  <si>
    <t>-</t>
  </si>
  <si>
    <t>１～２ヶ月</t>
    <rPh sb="4" eb="5">
      <t>ゲツ</t>
    </rPh>
    <phoneticPr fontId="2"/>
  </si>
  <si>
    <t>３～５ヶ月</t>
    <rPh sb="4" eb="5">
      <t>ゲツ</t>
    </rPh>
    <phoneticPr fontId="2"/>
  </si>
  <si>
    <t>６～８ヶ月</t>
    <rPh sb="4" eb="5">
      <t>ゲツ</t>
    </rPh>
    <phoneticPr fontId="2"/>
  </si>
  <si>
    <t>９～１２ヶ月</t>
    <rPh sb="5" eb="6">
      <t>ゲツ</t>
    </rPh>
    <phoneticPr fontId="2"/>
  </si>
  <si>
    <t>乳児</t>
    <rPh sb="0" eb="1">
      <t>チチ</t>
    </rPh>
    <rPh sb="1" eb="2">
      <t>コ</t>
    </rPh>
    <phoneticPr fontId="2"/>
  </si>
  <si>
    <t>Ａ型</t>
    <rPh sb="1" eb="2">
      <t>カタ</t>
    </rPh>
    <phoneticPr fontId="2"/>
  </si>
  <si>
    <t>Ｂ型</t>
    <rPh sb="1" eb="2">
      <t>カタ</t>
    </rPh>
    <phoneticPr fontId="2"/>
  </si>
  <si>
    <t>Ｃ型</t>
    <rPh sb="1" eb="2">
      <t>カタ</t>
    </rPh>
    <phoneticPr fontId="2"/>
  </si>
  <si>
    <t>　対象者　　</t>
    <rPh sb="1" eb="4">
      <t>タイショウシャ</t>
    </rPh>
    <phoneticPr fontId="2"/>
  </si>
  <si>
    <t>a</t>
    <phoneticPr fontId="2"/>
  </si>
  <si>
    <t>　受診者数　</t>
    <rPh sb="1" eb="4">
      <t>ジュシンシャ</t>
    </rPh>
    <rPh sb="4" eb="5">
      <t>スウ</t>
    </rPh>
    <phoneticPr fontId="2"/>
  </si>
  <si>
    <t>b</t>
    <phoneticPr fontId="2"/>
  </si>
  <si>
    <t>　受診率(%)</t>
    <rPh sb="1" eb="4">
      <t>ジュシンリツ</t>
    </rPh>
    <phoneticPr fontId="2"/>
  </si>
  <si>
    <t>計　</t>
    <rPh sb="0" eb="1">
      <t>ケイ</t>
    </rPh>
    <phoneticPr fontId="2"/>
  </si>
  <si>
    <t>Ｃ１
型</t>
    <rPh sb="3" eb="4">
      <t>カタ</t>
    </rPh>
    <phoneticPr fontId="2"/>
  </si>
  <si>
    <t>Ｃ２
型</t>
    <rPh sb="3" eb="4">
      <t>ガタ</t>
    </rPh>
    <phoneticPr fontId="2"/>
  </si>
  <si>
    <t>　実人員</t>
    <rPh sb="1" eb="2">
      <t>ミ</t>
    </rPh>
    <rPh sb="2" eb="4">
      <t>ジンイン</t>
    </rPh>
    <phoneticPr fontId="2"/>
  </si>
  <si>
    <t>　延人員</t>
    <rPh sb="1" eb="2">
      <t>ノ</t>
    </rPh>
    <rPh sb="2" eb="4">
      <t>ジンイン</t>
    </rPh>
    <phoneticPr fontId="2"/>
  </si>
  <si>
    <t>(再掲)
健診の事後指導</t>
    <rPh sb="1" eb="3">
      <t>サイケイ</t>
    </rPh>
    <rPh sb="5" eb="7">
      <t>ケンシン</t>
    </rPh>
    <rPh sb="8" eb="10">
      <t>ジゴ</t>
    </rPh>
    <rPh sb="10" eb="12">
      <t>シドウ</t>
    </rPh>
    <phoneticPr fontId="2"/>
  </si>
  <si>
    <t>　電話相談延人員</t>
    <rPh sb="1" eb="3">
      <t>デンワ</t>
    </rPh>
    <rPh sb="3" eb="5">
      <t>ソウダン</t>
    </rPh>
    <rPh sb="5" eb="6">
      <t>ノ</t>
    </rPh>
    <rPh sb="6" eb="8">
      <t>ジンイン</t>
    </rPh>
    <phoneticPr fontId="2"/>
  </si>
  <si>
    <t>帯広
保健所</t>
    <rPh sb="0" eb="2">
      <t>オビヒロ</t>
    </rPh>
    <phoneticPr fontId="2"/>
  </si>
  <si>
    <t>保健所
活動</t>
    <rPh sb="0" eb="3">
      <t>ホケンショ</t>
    </rPh>
    <rPh sb="4" eb="6">
      <t>カツドウ</t>
    </rPh>
    <phoneticPr fontId="2"/>
  </si>
  <si>
    <r>
      <t>b</t>
    </r>
    <r>
      <rPr>
        <sz val="11"/>
        <rFont val="ＭＳ Ｐゴシック"/>
        <family val="3"/>
        <charset val="128"/>
      </rPr>
      <t>/a</t>
    </r>
    <phoneticPr fontId="2"/>
  </si>
  <si>
    <t>d/c</t>
    <phoneticPr fontId="2"/>
  </si>
  <si>
    <t xml:space="preserve">対象人員 </t>
    <rPh sb="0" eb="2">
      <t>タイショウ</t>
    </rPh>
    <rPh sb="2" eb="4">
      <t>ジンイン</t>
    </rPh>
    <phoneticPr fontId="2"/>
  </si>
  <si>
    <t xml:space="preserve">受診率
(%) </t>
    <rPh sb="0" eb="3">
      <t>ジュシンリツ</t>
    </rPh>
    <phoneticPr fontId="2"/>
  </si>
  <si>
    <t>受診率
(%)</t>
    <rPh sb="0" eb="3">
      <t>ジュシンリツ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</si>
  <si>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妊婦</t>
    </r>
    <rPh sb="2" eb="4">
      <t>ニンプ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</si>
  <si>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産婦</t>
    </r>
    <phoneticPr fontId="2"/>
  </si>
  <si>
    <t xml:space="preserve"> 妊婦</t>
    <rPh sb="1" eb="3">
      <t>ニンプ</t>
    </rPh>
    <phoneticPr fontId="2"/>
  </si>
  <si>
    <t xml:space="preserve"> 乳児</t>
    <rPh sb="1" eb="3">
      <t>ニュウジ</t>
    </rPh>
    <phoneticPr fontId="2"/>
  </si>
  <si>
    <r>
      <t>満11週以内
（第3</t>
    </r>
    <r>
      <rPr>
        <sz val="11"/>
        <rFont val="ＭＳ Ｐゴシック"/>
        <family val="3"/>
        <charset val="128"/>
      </rPr>
      <t>月以内</t>
    </r>
    <r>
      <rPr>
        <sz val="11"/>
        <rFont val="ＭＳ Ｐゴシック"/>
        <family val="3"/>
        <charset val="128"/>
      </rPr>
      <t>)</t>
    </r>
    <rPh sb="0" eb="1">
      <t>マン</t>
    </rPh>
    <rPh sb="3" eb="4">
      <t>シュウ</t>
    </rPh>
    <rPh sb="4" eb="6">
      <t>イナイ</t>
    </rPh>
    <phoneticPr fontId="2"/>
  </si>
  <si>
    <r>
      <t>満12週～19週（第4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～</t>
    </r>
    <r>
      <rPr>
        <sz val="11"/>
        <rFont val="ＭＳ Ｐゴシック"/>
        <family val="3"/>
        <charset val="128"/>
      </rPr>
      <t>第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)</t>
    </r>
    <rPh sb="0" eb="1">
      <t>マン</t>
    </rPh>
    <rPh sb="3" eb="4">
      <t>シュウ</t>
    </rPh>
    <rPh sb="7" eb="8">
      <t>シュウ</t>
    </rPh>
    <phoneticPr fontId="2"/>
  </si>
  <si>
    <r>
      <t>満20週～27週（第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月～</t>
    </r>
    <r>
      <rPr>
        <sz val="11"/>
        <rFont val="ＭＳ Ｐゴシック"/>
        <family val="3"/>
        <charset val="128"/>
      </rPr>
      <t>第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)</t>
    </r>
    <rPh sb="0" eb="1">
      <t>マン</t>
    </rPh>
    <rPh sb="3" eb="4">
      <t>シュウ</t>
    </rPh>
    <rPh sb="7" eb="8">
      <t>シュウ</t>
    </rPh>
    <phoneticPr fontId="2"/>
  </si>
  <si>
    <r>
      <t>満28週～分娩まで（第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月～分娩まで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　　　</t>
    </r>
    <rPh sb="0" eb="1">
      <t>マン</t>
    </rPh>
    <rPh sb="3" eb="4">
      <t>シュウ</t>
    </rPh>
    <rPh sb="5" eb="6">
      <t>ブン</t>
    </rPh>
    <rPh sb="6" eb="7">
      <t>ベン</t>
    </rPh>
    <phoneticPr fontId="2"/>
  </si>
  <si>
    <t>　分娩後</t>
    <rPh sb="1" eb="2">
      <t>ブン</t>
    </rPh>
    <rPh sb="2" eb="3">
      <t>ベン</t>
    </rPh>
    <rPh sb="3" eb="4">
      <t>ゴ</t>
    </rPh>
    <phoneticPr fontId="2"/>
  </si>
  <si>
    <t>　不詳</t>
    <rPh sb="1" eb="3">
      <t>フショウ</t>
    </rPh>
    <phoneticPr fontId="2"/>
  </si>
  <si>
    <t>第１８表母子保健
　（妊娠の届出・健康診査）</t>
    <rPh sb="0" eb="1">
      <t>ダイ</t>
    </rPh>
    <rPh sb="3" eb="4">
      <t>ヒョウ</t>
    </rPh>
    <rPh sb="4" eb="6">
      <t>ボシ</t>
    </rPh>
    <rPh sb="6" eb="8">
      <t>ホケン</t>
    </rPh>
    <rPh sb="11" eb="13">
      <t>ニンシン</t>
    </rPh>
    <rPh sb="14" eb="15">
      <t>トド</t>
    </rPh>
    <rPh sb="15" eb="16">
      <t>デ</t>
    </rPh>
    <rPh sb="17" eb="19">
      <t>ケンコウ</t>
    </rPh>
    <rPh sb="19" eb="21">
      <t>シンサ</t>
    </rPh>
    <phoneticPr fontId="2"/>
  </si>
  <si>
    <t>50歳
以上</t>
    <phoneticPr fontId="2"/>
  </si>
  <si>
    <t>15歳
未満</t>
    <phoneticPr fontId="2"/>
  </si>
  <si>
    <t>う蝕罹患率（％）　　　</t>
    <rPh sb="1" eb="2">
      <t>ショク</t>
    </rPh>
    <rPh sb="2" eb="4">
      <t>リカン</t>
    </rPh>
    <rPh sb="4" eb="5">
      <t>リツ</t>
    </rPh>
    <phoneticPr fontId="2"/>
  </si>
  <si>
    <t>乳児（新生児・
未熟児除く）</t>
    <rPh sb="0" eb="2">
      <t>ニュウジ</t>
    </rPh>
    <rPh sb="3" eb="6">
      <t>シンセイジ</t>
    </rPh>
    <rPh sb="8" eb="11">
      <t>ミジュクジ</t>
    </rPh>
    <rPh sb="11" eb="12">
      <t>ノゾ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</si>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</sst>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#,##0.0;[Red]\-#,##0.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 diagonalUp="1">
      <left/>
      <right/>
      <top style="thin">
        <color indexed="64"/>
      </top>
      <bottom style="thin">
        <color indexed="8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22" fillId="4" borderId="0" applyNumberFormat="0" applyBorder="0" applyAlignment="0" applyProtection="0">
      <alignment vertical="center"/>
    </xf>
  </cellStyleXfs>
  <cellXfs count="4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0" applyFont="1" applyBorder="1" applyAlignment="1">
      <alignment vertical="center"/>
    </xf>
    <xf numFmtId="38" fontId="1" fillId="0" borderId="23" xfId="34" applyFont="1" applyBorder="1" applyAlignment="1">
      <alignment horizontal="right" vertical="center"/>
    </xf>
    <xf numFmtId="38" fontId="1" fillId="0" borderId="0" xfId="34" applyFont="1" applyBorder="1" applyAlignment="1"/>
    <xf numFmtId="38" fontId="1" fillId="0" borderId="0" xfId="34" applyFont="1" applyBorder="1" applyAlignment="1">
      <alignment horizontal="left"/>
    </xf>
    <xf numFmtId="38" fontId="1" fillId="0" borderId="0" xfId="34" applyFont="1" applyAlignment="1"/>
    <xf numFmtId="38" fontId="1" fillId="0" borderId="0" xfId="34" applyFont="1" applyAlignment="1">
      <alignment horizontal="right"/>
    </xf>
    <xf numFmtId="38" fontId="1" fillId="0" borderId="0" xfId="34" applyFont="1" applyFill="1" applyAlignment="1"/>
    <xf numFmtId="38" fontId="1" fillId="0" borderId="54" xfId="34" applyFont="1" applyBorder="1" applyAlignment="1">
      <alignment vertical="center"/>
    </xf>
    <xf numFmtId="38" fontId="1" fillId="0" borderId="54" xfId="34" applyFont="1" applyBorder="1" applyAlignment="1">
      <alignment horizontal="center" vertical="center"/>
    </xf>
    <xf numFmtId="38" fontId="1" fillId="0" borderId="55" xfId="34" applyFont="1" applyBorder="1" applyAlignment="1">
      <alignment horizontal="center" vertical="center"/>
    </xf>
    <xf numFmtId="38" fontId="1" fillId="0" borderId="56" xfId="34" applyFont="1" applyBorder="1" applyAlignment="1">
      <alignment horizontal="center" vertical="center"/>
    </xf>
    <xf numFmtId="38" fontId="1" fillId="0" borderId="57" xfId="34" applyFont="1" applyBorder="1" applyAlignment="1">
      <alignment horizontal="center" vertical="center"/>
    </xf>
    <xf numFmtId="38" fontId="1" fillId="0" borderId="0" xfId="34" applyFont="1" applyAlignment="1">
      <alignment vertical="center"/>
    </xf>
    <xf numFmtId="38" fontId="1" fillId="0" borderId="20" xfId="34" applyFont="1" applyBorder="1" applyAlignment="1"/>
    <xf numFmtId="38" fontId="1" fillId="0" borderId="20" xfId="34" applyFont="1" applyBorder="1" applyAlignment="1">
      <alignment wrapText="1"/>
    </xf>
    <xf numFmtId="38" fontId="1" fillId="0" borderId="12" xfId="34" applyFont="1" applyFill="1" applyBorder="1" applyAlignment="1">
      <alignment horizontal="center" vertical="top" textRotation="255" wrapText="1"/>
    </xf>
    <xf numFmtId="38" fontId="1" fillId="24" borderId="20" xfId="34" applyFont="1" applyFill="1" applyBorder="1" applyAlignment="1">
      <alignment horizontal="left" vertical="center"/>
    </xf>
    <xf numFmtId="38" fontId="1" fillId="0" borderId="20" xfId="34" applyFont="1" applyFill="1" applyBorder="1" applyAlignment="1">
      <alignment horizontal="left" vertical="center"/>
    </xf>
    <xf numFmtId="38" fontId="1" fillId="0" borderId="23" xfId="34" applyFont="1" applyFill="1" applyBorder="1" applyAlignment="1">
      <alignment horizontal="right"/>
    </xf>
    <xf numFmtId="38" fontId="1" fillId="0" borderId="58" xfId="34" applyFont="1" applyFill="1" applyBorder="1" applyAlignment="1">
      <alignment horizontal="left" vertical="center"/>
    </xf>
    <xf numFmtId="38" fontId="1" fillId="0" borderId="0" xfId="34" applyFont="1" applyBorder="1" applyAlignment="1">
      <alignment vertical="center"/>
    </xf>
    <xf numFmtId="38" fontId="1" fillId="0" borderId="0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horizontal="center" vertical="center" wrapText="1"/>
    </xf>
    <xf numFmtId="38" fontId="1" fillId="0" borderId="0" xfId="34" applyFont="1" applyFill="1" applyBorder="1" applyAlignment="1">
      <alignment horizontal="right"/>
    </xf>
    <xf numFmtId="38" fontId="1" fillId="0" borderId="0" xfId="34" applyFont="1" applyBorder="1" applyAlignment="1">
      <alignment horizontal="right" vertical="center"/>
    </xf>
    <xf numFmtId="176" fontId="1" fillId="0" borderId="0" xfId="34" applyNumberFormat="1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right" vertical="center"/>
    </xf>
    <xf numFmtId="38" fontId="1" fillId="0" borderId="0" xfId="34" applyFont="1" applyFill="1" applyBorder="1" applyAlignment="1"/>
    <xf numFmtId="38" fontId="1" fillId="0" borderId="0" xfId="34" applyFont="1" applyAlignment="1">
      <alignment horizontal="left"/>
    </xf>
    <xf numFmtId="38" fontId="1" fillId="0" borderId="0" xfId="34" applyFont="1" applyBorder="1" applyAlignment="1">
      <alignment horizontal="right"/>
    </xf>
    <xf numFmtId="38" fontId="3" fillId="0" borderId="0" xfId="34" applyFont="1" applyAlignment="1"/>
    <xf numFmtId="38" fontId="3" fillId="0" borderId="0" xfId="34" applyFont="1" applyAlignment="1">
      <alignment horizontal="left"/>
    </xf>
    <xf numFmtId="38" fontId="3" fillId="0" borderId="0" xfId="34" applyFont="1" applyAlignment="1">
      <alignment horizontal="right"/>
    </xf>
    <xf numFmtId="38" fontId="24" fillId="0" borderId="0" xfId="34" applyFont="1" applyAlignment="1"/>
    <xf numFmtId="38" fontId="24" fillId="0" borderId="0" xfId="34" applyFont="1" applyBorder="1" applyAlignment="1"/>
    <xf numFmtId="38" fontId="24" fillId="0" borderId="0" xfId="34" applyFont="1" applyAlignment="1">
      <alignment horizontal="right"/>
    </xf>
    <xf numFmtId="38" fontId="25" fillId="0" borderId="0" xfId="34" applyFont="1" applyAlignment="1"/>
    <xf numFmtId="38" fontId="25" fillId="0" borderId="0" xfId="34" applyFont="1" applyAlignment="1">
      <alignment horizontal="left"/>
    </xf>
    <xf numFmtId="38" fontId="25" fillId="0" borderId="0" xfId="34" applyFont="1" applyAlignment="1">
      <alignment horizontal="right"/>
    </xf>
    <xf numFmtId="38" fontId="1" fillId="0" borderId="29" xfId="34" applyFont="1" applyBorder="1" applyAlignment="1">
      <alignment horizontal="left"/>
    </xf>
    <xf numFmtId="38" fontId="1" fillId="0" borderId="0" xfId="34" applyFont="1" applyAlignment="1">
      <alignment horizontal="center"/>
    </xf>
    <xf numFmtId="38" fontId="1" fillId="0" borderId="57" xfId="34" applyFont="1" applyFill="1" applyBorder="1" applyAlignment="1">
      <alignment horizontal="left"/>
    </xf>
    <xf numFmtId="38" fontId="1" fillId="0" borderId="23" xfId="34" applyFont="1" applyFill="1" applyBorder="1" applyAlignment="1">
      <alignment horizontal="right" vertical="center"/>
    </xf>
    <xf numFmtId="38" fontId="1" fillId="0" borderId="31" xfId="34" applyFont="1" applyBorder="1" applyAlignment="1">
      <alignment horizontal="center" wrapText="1"/>
    </xf>
    <xf numFmtId="38" fontId="1" fillId="0" borderId="23" xfId="34" applyFont="1" applyBorder="1" applyAlignment="1">
      <alignment horizontal="center" vertical="center"/>
    </xf>
    <xf numFmtId="38" fontId="1" fillId="0" borderId="54" xfId="34" applyFont="1" applyFill="1" applyBorder="1" applyAlignment="1">
      <alignment horizontal="left"/>
    </xf>
    <xf numFmtId="38" fontId="1" fillId="0" borderId="20" xfId="34" applyFont="1" applyFill="1" applyBorder="1" applyAlignment="1">
      <alignment horizontal="left" wrapText="1"/>
    </xf>
    <xf numFmtId="38" fontId="1" fillId="0" borderId="23" xfId="34" applyFont="1" applyFill="1" applyBorder="1" applyAlignment="1">
      <alignment horizontal="left" vertical="center" wrapText="1"/>
    </xf>
    <xf numFmtId="38" fontId="1" fillId="0" borderId="31" xfId="34" applyFont="1" applyFill="1" applyBorder="1" applyAlignment="1">
      <alignment horizontal="left" wrapText="1"/>
    </xf>
    <xf numFmtId="0" fontId="1" fillId="0" borderId="0" xfId="44" applyFont="1"/>
    <xf numFmtId="0" fontId="3" fillId="0" borderId="0" xfId="44" applyFont="1" applyAlignment="1">
      <alignment wrapText="1"/>
    </xf>
    <xf numFmtId="0" fontId="3" fillId="0" borderId="0" xfId="44" applyFont="1"/>
    <xf numFmtId="0" fontId="3" fillId="0" borderId="0" xfId="44" applyFont="1" applyAlignment="1">
      <alignment horizontal="left"/>
    </xf>
    <xf numFmtId="38" fontId="1" fillId="0" borderId="29" xfId="34" applyFont="1" applyFill="1" applyBorder="1" applyAlignment="1">
      <alignment horizontal="center" vertical="top" textRotation="255" wrapText="1"/>
    </xf>
    <xf numFmtId="38" fontId="1" fillId="0" borderId="31" xfId="34" applyFont="1" applyFill="1" applyBorder="1" applyAlignment="1">
      <alignment horizontal="center" vertical="top" textRotation="255" wrapText="1"/>
    </xf>
    <xf numFmtId="38" fontId="1" fillId="0" borderId="31" xfId="34" applyFont="1" applyFill="1" applyBorder="1" applyAlignment="1">
      <alignment horizontal="center" vertical="center" textRotation="255"/>
    </xf>
    <xf numFmtId="0" fontId="1" fillId="0" borderId="31" xfId="46" applyFont="1" applyBorder="1" applyAlignment="1">
      <alignment horizontal="center" vertical="center" textRotation="255"/>
    </xf>
    <xf numFmtId="0" fontId="1" fillId="0" borderId="31" xfId="46" applyFont="1" applyFill="1" applyBorder="1" applyAlignment="1">
      <alignment horizontal="center" vertical="center" textRotation="255"/>
    </xf>
    <xf numFmtId="0" fontId="1" fillId="0" borderId="31" xfId="46" applyFont="1" applyFill="1" applyBorder="1" applyAlignment="1"/>
    <xf numFmtId="38" fontId="1" fillId="0" borderId="59" xfId="34" applyFont="1" applyBorder="1" applyAlignment="1">
      <alignment horizontal="center"/>
    </xf>
    <xf numFmtId="38" fontId="1" fillId="0" borderId="60" xfId="34" applyFont="1" applyBorder="1" applyAlignment="1">
      <alignment horizontal="center"/>
    </xf>
    <xf numFmtId="38" fontId="1" fillId="0" borderId="60" xfId="34" applyFont="1" applyBorder="1" applyAlignment="1">
      <alignment horizontal="center" vertical="center" textRotation="255" wrapText="1"/>
    </xf>
    <xf numFmtId="0" fontId="1" fillId="0" borderId="31" xfId="47" applyFont="1" applyBorder="1" applyAlignment="1">
      <alignment horizontal="center" vertical="center"/>
    </xf>
    <xf numFmtId="38" fontId="1" fillId="0" borderId="0" xfId="34" applyFont="1" applyAlignment="1">
      <alignment horizontal="left" vertical="center"/>
    </xf>
    <xf numFmtId="38" fontId="1" fillId="0" borderId="0" xfId="34" applyFont="1" applyAlignment="1">
      <alignment horizontal="right" vertical="center"/>
    </xf>
    <xf numFmtId="38" fontId="1" fillId="0" borderId="0" xfId="35" applyFont="1"/>
    <xf numFmtId="38" fontId="3" fillId="0" borderId="0" xfId="35" applyFont="1"/>
    <xf numFmtId="38" fontId="3" fillId="0" borderId="0" xfId="35" applyFont="1" applyAlignment="1">
      <alignment horizontal="left"/>
    </xf>
    <xf numFmtId="38" fontId="1" fillId="0" borderId="29" xfId="35" applyFont="1" applyFill="1" applyBorder="1" applyAlignment="1">
      <alignment horizontal="left" wrapText="1"/>
    </xf>
    <xf numFmtId="38" fontId="1" fillId="0" borderId="0" xfId="35" applyFont="1" applyAlignment="1">
      <alignment wrapText="1"/>
    </xf>
    <xf numFmtId="38" fontId="1" fillId="0" borderId="20" xfId="35" applyFont="1" applyFill="1" applyBorder="1" applyAlignment="1">
      <alignment horizontal="left" wrapText="1"/>
    </xf>
    <xf numFmtId="38" fontId="1" fillId="0" borderId="55" xfId="35" applyFont="1" applyBorder="1" applyAlignment="1">
      <alignment vertical="center" wrapText="1"/>
    </xf>
    <xf numFmtId="38" fontId="1" fillId="0" borderId="58" xfId="35" applyFont="1" applyBorder="1" applyAlignment="1">
      <alignment horizontal="left" wrapText="1"/>
    </xf>
    <xf numFmtId="38" fontId="26" fillId="0" borderId="61" xfId="35" applyFont="1" applyBorder="1" applyAlignment="1">
      <alignment vertical="top" textRotation="255" wrapText="1"/>
    </xf>
    <xf numFmtId="38" fontId="1" fillId="24" borderId="58" xfId="34" applyFont="1" applyFill="1" applyBorder="1" applyAlignment="1">
      <alignment horizontal="left" vertical="center"/>
    </xf>
    <xf numFmtId="38" fontId="1" fillId="0" borderId="23" xfId="35" applyFont="1" applyFill="1" applyBorder="1" applyAlignment="1">
      <alignment horizontal="left" vertical="center"/>
    </xf>
    <xf numFmtId="38" fontId="1" fillId="0" borderId="0" xfId="35" applyFont="1" applyAlignment="1">
      <alignment horizontal="left"/>
    </xf>
    <xf numFmtId="0" fontId="1" fillId="0" borderId="0" xfId="44" applyFont="1" applyBorder="1" applyAlignment="1">
      <alignment horizontal="left"/>
    </xf>
    <xf numFmtId="0" fontId="1" fillId="0" borderId="0" xfId="44" applyFont="1" applyBorder="1"/>
    <xf numFmtId="38" fontId="1" fillId="0" borderId="0" xfId="34" applyFont="1" applyAlignment="1">
      <alignment vertical="center" wrapText="1"/>
    </xf>
    <xf numFmtId="38" fontId="1" fillId="0" borderId="23" xfId="35" applyFont="1" applyFill="1" applyBorder="1" applyAlignment="1">
      <alignment horizontal="right" vertical="center"/>
    </xf>
    <xf numFmtId="38" fontId="1" fillId="0" borderId="0" xfId="35" applyFont="1" applyFill="1" applyAlignment="1">
      <alignment vertical="center"/>
    </xf>
    <xf numFmtId="0" fontId="6" fillId="0" borderId="23" xfId="0" applyFont="1" applyFill="1" applyBorder="1" applyAlignment="1" applyProtection="1">
      <alignment horizontal="right" vertical="center"/>
      <protection locked="0"/>
    </xf>
    <xf numFmtId="38" fontId="1" fillId="24" borderId="0" xfId="34" applyFont="1" applyFill="1" applyAlignment="1">
      <alignment horizontal="right" vertical="center"/>
    </xf>
    <xf numFmtId="38" fontId="0" fillId="0" borderId="12" xfId="34" applyFont="1" applyFill="1" applyBorder="1" applyAlignment="1">
      <alignment horizontal="center" vertical="top" textRotation="255" wrapText="1"/>
    </xf>
    <xf numFmtId="38" fontId="0" fillId="0" borderId="12" xfId="34" applyFont="1" applyFill="1" applyBorder="1" applyAlignment="1">
      <alignment horizontal="center" vertical="top" wrapText="1"/>
    </xf>
    <xf numFmtId="38" fontId="1" fillId="0" borderId="58" xfId="34" applyFont="1" applyBorder="1" applyAlignment="1">
      <alignment wrapText="1"/>
    </xf>
    <xf numFmtId="38" fontId="26" fillId="24" borderId="23" xfId="34" applyFont="1" applyFill="1" applyBorder="1" applyAlignment="1">
      <alignment horizontal="center" vertical="center" wrapText="1"/>
    </xf>
    <xf numFmtId="38" fontId="26" fillId="0" borderId="23" xfId="34" applyFont="1" applyFill="1" applyBorder="1" applyAlignment="1">
      <alignment horizontal="center" vertical="center" wrapText="1"/>
    </xf>
    <xf numFmtId="38" fontId="1" fillId="24" borderId="62" xfId="34" applyFont="1" applyFill="1" applyBorder="1" applyAlignment="1">
      <alignment horizontal="right" vertical="center"/>
    </xf>
    <xf numFmtId="38" fontId="1" fillId="0" borderId="62" xfId="34" applyFont="1" applyFill="1" applyBorder="1" applyAlignment="1">
      <alignment horizontal="right" vertical="center"/>
    </xf>
    <xf numFmtId="0" fontId="1" fillId="0" borderId="0" xfId="44" applyNumberFormat="1" applyFont="1" applyBorder="1" applyAlignment="1"/>
    <xf numFmtId="0" fontId="1" fillId="0" borderId="0" xfId="44" applyNumberFormat="1" applyFont="1" applyAlignment="1"/>
    <xf numFmtId="0" fontId="1" fillId="0" borderId="29" xfId="44" applyFont="1" applyFill="1" applyBorder="1" applyAlignment="1">
      <alignment horizontal="left" wrapText="1"/>
    </xf>
    <xf numFmtId="0" fontId="1" fillId="0" borderId="23" xfId="44" applyNumberFormat="1" applyFont="1" applyBorder="1" applyAlignment="1">
      <alignment vertical="center" wrapText="1"/>
    </xf>
    <xf numFmtId="0" fontId="1" fillId="0" borderId="23" xfId="44" applyNumberFormat="1" applyFont="1" applyFill="1" applyBorder="1" applyAlignment="1">
      <alignment horizontal="center" vertical="center" wrapText="1"/>
    </xf>
    <xf numFmtId="0" fontId="1" fillId="0" borderId="23" xfId="44" applyNumberFormat="1" applyFont="1" applyBorder="1" applyAlignment="1">
      <alignment horizontal="center" vertical="center" wrapText="1"/>
    </xf>
    <xf numFmtId="0" fontId="3" fillId="0" borderId="0" xfId="44" applyNumberFormat="1" applyFont="1" applyAlignment="1">
      <alignment wrapText="1"/>
    </xf>
    <xf numFmtId="0" fontId="1" fillId="24" borderId="0" xfId="44" applyNumberFormat="1" applyFont="1" applyFill="1" applyBorder="1" applyAlignment="1">
      <alignment horizontal="center" vertical="center"/>
    </xf>
    <xf numFmtId="0" fontId="3" fillId="0" borderId="0" xfId="44" applyNumberFormat="1" applyFont="1" applyAlignment="1"/>
    <xf numFmtId="0" fontId="1" fillId="24" borderId="63" xfId="44" applyNumberFormat="1" applyFont="1" applyFill="1" applyBorder="1" applyAlignment="1">
      <alignment horizontal="center" vertical="center"/>
    </xf>
    <xf numFmtId="0" fontId="1" fillId="0" borderId="0" xfId="44" applyNumberFormat="1" applyFont="1" applyBorder="1" applyAlignment="1">
      <alignment horizontal="left"/>
    </xf>
    <xf numFmtId="0" fontId="1" fillId="0" borderId="0" xfId="44" applyNumberFormat="1" applyFont="1" applyAlignment="1">
      <alignment horizontal="left"/>
    </xf>
    <xf numFmtId="0" fontId="3" fillId="0" borderId="0" xfId="44" applyNumberFormat="1" applyFont="1" applyAlignment="1">
      <alignment horizontal="left"/>
    </xf>
    <xf numFmtId="0" fontId="0" fillId="0" borderId="23" xfId="44" applyNumberFormat="1" applyFont="1" applyBorder="1" applyAlignment="1">
      <alignment horizontal="center" vertical="center" wrapText="1"/>
    </xf>
    <xf numFmtId="38" fontId="1" fillId="24" borderId="0" xfId="34" applyFont="1" applyFill="1" applyBorder="1" applyAlignment="1">
      <alignment horizontal="right" vertical="center"/>
    </xf>
    <xf numFmtId="38" fontId="1" fillId="24" borderId="64" xfId="34" applyFont="1" applyFill="1" applyBorder="1" applyAlignment="1">
      <alignment horizontal="right" vertical="center"/>
    </xf>
    <xf numFmtId="38" fontId="1" fillId="24" borderId="65" xfId="34" applyFont="1" applyFill="1" applyBorder="1" applyAlignment="1">
      <alignment horizontal="right" vertical="center"/>
    </xf>
    <xf numFmtId="38" fontId="1" fillId="24" borderId="64" xfId="34" applyFont="1" applyFill="1" applyBorder="1" applyAlignment="1">
      <alignment horizontal="left" vertical="center"/>
    </xf>
    <xf numFmtId="38" fontId="1" fillId="0" borderId="0" xfId="34" applyFont="1" applyAlignment="1">
      <alignment horizontal="right" vertical="center" textRotation="255"/>
    </xf>
    <xf numFmtId="38" fontId="1" fillId="0" borderId="29" xfId="34" applyFont="1" applyFill="1" applyBorder="1" applyAlignment="1">
      <alignment horizontal="left" wrapText="1"/>
    </xf>
    <xf numFmtId="38" fontId="1" fillId="0" borderId="0" xfId="34" applyFont="1" applyBorder="1" applyAlignment="1">
      <alignment wrapText="1"/>
    </xf>
    <xf numFmtId="38" fontId="1" fillId="0" borderId="29" xfId="34" applyFont="1" applyFill="1" applyBorder="1" applyAlignment="1">
      <alignment vertical="center" textRotation="255" wrapText="1"/>
    </xf>
    <xf numFmtId="38" fontId="3" fillId="0" borderId="29" xfId="34" applyFont="1" applyFill="1" applyBorder="1" applyAlignment="1">
      <alignment vertical="center" textRotation="255" wrapText="1"/>
    </xf>
    <xf numFmtId="38" fontId="1" fillId="0" borderId="31" xfId="34" applyFont="1" applyFill="1" applyBorder="1" applyAlignment="1">
      <alignment horizontal="center" wrapText="1"/>
    </xf>
    <xf numFmtId="38" fontId="1" fillId="0" borderId="31" xfId="34" applyFont="1" applyFill="1" applyBorder="1" applyAlignment="1">
      <alignment textRotation="255" wrapText="1"/>
    </xf>
    <xf numFmtId="38" fontId="1" fillId="0" borderId="31" xfId="34" applyFont="1" applyFill="1" applyBorder="1" applyAlignment="1">
      <alignment horizontal="center" vertical="center" textRotation="255" wrapText="1"/>
    </xf>
    <xf numFmtId="38" fontId="1" fillId="0" borderId="31" xfId="34" applyFont="1" applyFill="1" applyBorder="1" applyAlignment="1">
      <alignment horizontal="center" textRotation="255" wrapText="1"/>
    </xf>
    <xf numFmtId="38" fontId="1" fillId="0" borderId="31" xfId="34" applyFont="1" applyFill="1" applyBorder="1" applyAlignment="1">
      <alignment vertical="center" textRotation="255" wrapText="1"/>
    </xf>
    <xf numFmtId="177" fontId="1" fillId="0" borderId="23" xfId="34" applyNumberFormat="1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left"/>
    </xf>
    <xf numFmtId="38" fontId="1" fillId="0" borderId="0" xfId="34" applyFont="1" applyFill="1" applyAlignment="1">
      <alignment horizontal="left"/>
    </xf>
    <xf numFmtId="38" fontId="3" fillId="0" borderId="0" xfId="34" applyFont="1" applyAlignment="1">
      <alignment horizontal="right" vertical="center"/>
    </xf>
    <xf numFmtId="38" fontId="3" fillId="0" borderId="0" xfId="34" applyFont="1" applyAlignment="1">
      <alignment horizontal="right" vertical="center" textRotation="255"/>
    </xf>
    <xf numFmtId="38" fontId="1" fillId="0" borderId="13" xfId="34" applyFont="1" applyFill="1" applyBorder="1" applyAlignment="1">
      <alignment textRotation="255" wrapText="1"/>
    </xf>
    <xf numFmtId="38" fontId="1" fillId="0" borderId="12" xfId="34" applyFont="1" applyFill="1" applyBorder="1" applyAlignment="1">
      <alignment horizontal="left" wrapText="1"/>
    </xf>
    <xf numFmtId="38" fontId="1" fillId="0" borderId="20" xfId="34" applyFont="1" applyFill="1" applyBorder="1" applyAlignment="1">
      <alignment horizontal="center" vertical="center" wrapText="1"/>
    </xf>
    <xf numFmtId="38" fontId="1" fillId="0" borderId="12" xfId="34" applyFont="1" applyFill="1" applyBorder="1" applyAlignment="1">
      <alignment horizontal="center" vertical="center" textRotation="255" wrapText="1"/>
    </xf>
    <xf numFmtId="38" fontId="1" fillId="0" borderId="31" xfId="34" applyFont="1" applyFill="1" applyBorder="1" applyAlignment="1">
      <alignment horizontal="center" vertical="center" wrapText="1"/>
    </xf>
    <xf numFmtId="0" fontId="1" fillId="0" borderId="31" xfId="47" applyFont="1" applyFill="1" applyBorder="1" applyAlignment="1">
      <alignment horizontal="center" vertical="center" wrapText="1"/>
    </xf>
    <xf numFmtId="38" fontId="1" fillId="0" borderId="31" xfId="34" applyFont="1" applyBorder="1" applyAlignment="1">
      <alignment horizontal="center" vertical="center" textRotation="255" wrapText="1"/>
    </xf>
    <xf numFmtId="177" fontId="1" fillId="0" borderId="31" xfId="34" applyNumberFormat="1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right" vertical="center" textRotation="255"/>
    </xf>
    <xf numFmtId="38" fontId="1" fillId="0" borderId="29" xfId="35" applyFont="1" applyFill="1" applyBorder="1" applyAlignment="1">
      <alignment horizontal="left" vertical="center"/>
    </xf>
    <xf numFmtId="38" fontId="27" fillId="0" borderId="23" xfId="34" applyFont="1" applyFill="1" applyBorder="1" applyAlignment="1">
      <alignment horizontal="right" vertical="center"/>
    </xf>
    <xf numFmtId="38" fontId="1" fillId="0" borderId="0" xfId="35" applyFont="1" applyFill="1" applyAlignment="1">
      <alignment horizontal="left"/>
    </xf>
    <xf numFmtId="38" fontId="1" fillId="0" borderId="0" xfId="35" applyFont="1" applyFill="1"/>
    <xf numFmtId="38" fontId="1" fillId="0" borderId="31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vertical="center"/>
    </xf>
    <xf numFmtId="38" fontId="1" fillId="0" borderId="0" xfId="34" applyFont="1" applyFill="1" applyAlignment="1">
      <alignment vertical="center"/>
    </xf>
    <xf numFmtId="38" fontId="1" fillId="24" borderId="23" xfId="34" applyFont="1" applyFill="1" applyBorder="1" applyAlignment="1">
      <alignment horizontal="right" vertical="center"/>
    </xf>
    <xf numFmtId="38" fontId="1" fillId="24" borderId="23" xfId="34" applyFont="1" applyFill="1" applyBorder="1" applyAlignment="1" applyProtection="1">
      <alignment horizontal="right" vertical="center"/>
      <protection locked="0"/>
    </xf>
    <xf numFmtId="38" fontId="1" fillId="0" borderId="23" xfId="34" applyFont="1" applyFill="1" applyBorder="1" applyAlignment="1">
      <alignment horizontal="left" vertical="center"/>
    </xf>
    <xf numFmtId="177" fontId="1" fillId="0" borderId="31" xfId="34" applyNumberFormat="1" applyFont="1" applyFill="1" applyBorder="1" applyAlignment="1">
      <alignment horizontal="right"/>
    </xf>
    <xf numFmtId="38" fontId="1" fillId="0" borderId="0" xfId="34" applyFont="1" applyFill="1" applyAlignment="1">
      <alignment horizontal="right" vertical="center"/>
    </xf>
    <xf numFmtId="177" fontId="1" fillId="24" borderId="23" xfId="34" applyNumberFormat="1" applyFont="1" applyFill="1" applyBorder="1" applyAlignment="1">
      <alignment horizontal="right" vertical="center"/>
    </xf>
    <xf numFmtId="177" fontId="1" fillId="24" borderId="31" xfId="34" applyNumberFormat="1" applyFont="1" applyFill="1" applyBorder="1" applyAlignment="1">
      <alignment horizontal="right" vertical="center"/>
    </xf>
    <xf numFmtId="176" fontId="1" fillId="24" borderId="23" xfId="34" applyNumberFormat="1" applyFont="1" applyFill="1" applyBorder="1" applyAlignment="1">
      <alignment horizontal="right" vertical="center"/>
    </xf>
    <xf numFmtId="38" fontId="1" fillId="0" borderId="31" xfId="34" applyFont="1" applyFill="1" applyBorder="1" applyAlignment="1" applyProtection="1">
      <alignment horizontal="right" vertical="center"/>
      <protection locked="0"/>
    </xf>
    <xf numFmtId="38" fontId="1" fillId="0" borderId="12" xfId="34" applyFont="1" applyFill="1" applyBorder="1" applyAlignment="1">
      <alignment vertical="center"/>
    </xf>
    <xf numFmtId="38" fontId="1" fillId="0" borderId="23" xfId="34" applyFont="1" applyFill="1" applyBorder="1" applyAlignment="1" applyProtection="1">
      <alignment horizontal="right" vertical="center"/>
      <protection locked="0"/>
    </xf>
    <xf numFmtId="38" fontId="28" fillId="24" borderId="64" xfId="34" applyFont="1" applyFill="1" applyBorder="1" applyAlignment="1">
      <alignment horizontal="right" vertical="center"/>
    </xf>
    <xf numFmtId="38" fontId="28" fillId="24" borderId="0" xfId="34" applyFont="1" applyFill="1" applyBorder="1" applyAlignment="1">
      <alignment horizontal="right" vertical="center"/>
    </xf>
    <xf numFmtId="38" fontId="28" fillId="24" borderId="65" xfId="34" applyFont="1" applyFill="1" applyBorder="1" applyAlignment="1">
      <alignment horizontal="right" vertical="center"/>
    </xf>
    <xf numFmtId="3" fontId="1" fillId="24" borderId="23" xfId="44" applyNumberFormat="1" applyFont="1" applyFill="1" applyBorder="1" applyAlignment="1">
      <alignment horizontal="right" vertical="center"/>
    </xf>
    <xf numFmtId="0" fontId="1" fillId="25" borderId="66" xfId="44" applyNumberFormat="1" applyFont="1" applyFill="1" applyBorder="1" applyAlignment="1">
      <alignment horizontal="center" vertical="center"/>
    </xf>
    <xf numFmtId="3" fontId="1" fillId="25" borderId="23" xfId="44" applyNumberFormat="1" applyFont="1" applyFill="1" applyBorder="1" applyAlignment="1">
      <alignment horizontal="right" vertical="center"/>
    </xf>
    <xf numFmtId="0" fontId="1" fillId="25" borderId="67" xfId="44" applyNumberFormat="1" applyFont="1" applyFill="1" applyBorder="1" applyAlignment="1">
      <alignment horizontal="center" vertical="center"/>
    </xf>
    <xf numFmtId="3" fontId="28" fillId="25" borderId="23" xfId="44" applyNumberFormat="1" applyFont="1" applyFill="1" applyBorder="1" applyAlignment="1">
      <alignment horizontal="right" vertical="center"/>
    </xf>
    <xf numFmtId="38" fontId="1" fillId="25" borderId="68" xfId="34" applyFont="1" applyFill="1" applyBorder="1" applyAlignment="1">
      <alignment horizontal="left" vertical="center" wrapText="1"/>
    </xf>
    <xf numFmtId="38" fontId="1" fillId="25" borderId="62" xfId="34" applyFont="1" applyFill="1" applyBorder="1" applyAlignment="1">
      <alignment horizontal="right" vertical="center"/>
    </xf>
    <xf numFmtId="38" fontId="1" fillId="25" borderId="23" xfId="35" applyFont="1" applyFill="1" applyBorder="1" applyAlignment="1">
      <alignment horizontal="left" vertical="center"/>
    </xf>
    <xf numFmtId="38" fontId="1" fillId="25" borderId="23" xfId="35" applyFont="1" applyFill="1" applyBorder="1" applyAlignment="1">
      <alignment horizontal="right" vertical="center"/>
    </xf>
    <xf numFmtId="177" fontId="1" fillId="25" borderId="31" xfId="34" applyNumberFormat="1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left" vertical="center"/>
    </xf>
    <xf numFmtId="38" fontId="1" fillId="25" borderId="31" xfId="34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right" vertical="center"/>
    </xf>
    <xf numFmtId="177" fontId="1" fillId="25" borderId="23" xfId="34" applyNumberFormat="1" applyFont="1" applyFill="1" applyBorder="1" applyAlignment="1">
      <alignment horizontal="right" vertical="center"/>
    </xf>
    <xf numFmtId="38" fontId="1" fillId="25" borderId="20" xfId="34" applyFont="1" applyFill="1" applyBorder="1" applyAlignment="1">
      <alignment horizontal="left" vertical="center"/>
    </xf>
    <xf numFmtId="176" fontId="1" fillId="25" borderId="23" xfId="34" applyNumberFormat="1" applyFont="1" applyFill="1" applyBorder="1" applyAlignment="1">
      <alignment horizontal="right" vertical="center"/>
    </xf>
    <xf numFmtId="38" fontId="1" fillId="25" borderId="58" xfId="34" applyFont="1" applyFill="1" applyBorder="1" applyAlignment="1">
      <alignment horizontal="left" vertical="center"/>
    </xf>
    <xf numFmtId="38" fontId="26" fillId="25" borderId="23" xfId="34" applyFont="1" applyFill="1" applyBorder="1" applyAlignment="1">
      <alignment horizontal="center" vertical="center" wrapText="1"/>
    </xf>
    <xf numFmtId="38" fontId="0" fillId="0" borderId="23" xfId="34" applyFont="1" applyFill="1" applyBorder="1" applyAlignment="1">
      <alignment horizontal="right" vertical="center"/>
    </xf>
    <xf numFmtId="38" fontId="0" fillId="0" borderId="23" xfId="34" applyFont="1" applyFill="1" applyBorder="1" applyAlignment="1">
      <alignment horizontal="right"/>
    </xf>
    <xf numFmtId="38" fontId="1" fillId="24" borderId="13" xfId="34" applyFont="1" applyFill="1" applyBorder="1" applyAlignment="1">
      <alignment vertical="center"/>
    </xf>
    <xf numFmtId="38" fontId="28" fillId="24" borderId="56" xfId="34" applyFont="1" applyFill="1" applyBorder="1" applyAlignment="1">
      <alignment horizontal="right" vertical="center" shrinkToFit="1"/>
    </xf>
    <xf numFmtId="38" fontId="28" fillId="24" borderId="23" xfId="34" applyFont="1" applyFill="1" applyBorder="1" applyAlignment="1">
      <alignment horizontal="right" vertical="center" shrinkToFit="1"/>
    </xf>
    <xf numFmtId="38" fontId="1" fillId="24" borderId="59" xfId="34" applyFont="1" applyFill="1" applyBorder="1" applyAlignment="1">
      <alignment horizontal="left" vertical="center"/>
    </xf>
    <xf numFmtId="38" fontId="28" fillId="24" borderId="69" xfId="34" applyFont="1" applyFill="1" applyBorder="1" applyAlignment="1">
      <alignment horizontal="right" vertical="center"/>
    </xf>
    <xf numFmtId="38" fontId="28" fillId="24" borderId="70" xfId="34" applyFont="1" applyFill="1" applyBorder="1" applyAlignment="1">
      <alignment horizontal="right" vertical="center"/>
    </xf>
    <xf numFmtId="38" fontId="1" fillId="25" borderId="13" xfId="34" applyFont="1" applyFill="1" applyBorder="1" applyAlignment="1">
      <alignment horizontal="right" vertical="center"/>
    </xf>
    <xf numFmtId="38" fontId="28" fillId="25" borderId="23" xfId="34" applyFont="1" applyFill="1" applyBorder="1" applyAlignment="1">
      <alignment horizontal="right" vertical="center"/>
    </xf>
    <xf numFmtId="38" fontId="28" fillId="25" borderId="69" xfId="34" applyFont="1" applyFill="1" applyBorder="1" applyAlignment="1">
      <alignment horizontal="right" vertical="center"/>
    </xf>
    <xf numFmtId="38" fontId="28" fillId="25" borderId="70" xfId="34" applyFont="1" applyFill="1" applyBorder="1" applyAlignment="1">
      <alignment horizontal="right" vertical="center"/>
    </xf>
    <xf numFmtId="38" fontId="1" fillId="0" borderId="71" xfId="34" applyFont="1" applyFill="1" applyBorder="1" applyAlignment="1">
      <alignment horizontal="right" vertical="center"/>
    </xf>
    <xf numFmtId="38" fontId="1" fillId="0" borderId="0" xfId="34" applyFont="1" applyFill="1" applyAlignment="1">
      <alignment horizontal="right"/>
    </xf>
    <xf numFmtId="38" fontId="1" fillId="0" borderId="0" xfId="34" applyFont="1" applyFill="1" applyAlignment="1">
      <alignment horizontal="right" vertical="center" textRotation="255"/>
    </xf>
    <xf numFmtId="38" fontId="1" fillId="0" borderId="0" xfId="35" applyFont="1" applyFill="1" applyBorder="1" applyAlignment="1">
      <alignment horizontal="left"/>
    </xf>
    <xf numFmtId="38" fontId="1" fillId="0" borderId="0" xfId="34" applyFont="1" applyFill="1" applyBorder="1" applyAlignment="1">
      <alignment horizontal="center"/>
    </xf>
    <xf numFmtId="0" fontId="1" fillId="0" borderId="59" xfId="44" applyNumberFormat="1" applyFont="1" applyFill="1" applyBorder="1" applyAlignment="1">
      <alignment horizontal="left" vertical="center"/>
    </xf>
    <xf numFmtId="0" fontId="1" fillId="0" borderId="0" xfId="44" applyNumberFormat="1" applyFont="1" applyFill="1" applyBorder="1" applyAlignment="1"/>
    <xf numFmtId="0" fontId="1" fillId="0" borderId="0" xfId="44" applyNumberFormat="1" applyFont="1" applyFill="1" applyAlignment="1"/>
    <xf numFmtId="0" fontId="1" fillId="0" borderId="0" xfId="44" applyFont="1" applyFill="1"/>
    <xf numFmtId="38" fontId="1" fillId="24" borderId="68" xfId="34" applyFont="1" applyFill="1" applyBorder="1" applyAlignment="1">
      <alignment horizontal="left" vertical="center" wrapText="1"/>
    </xf>
    <xf numFmtId="38" fontId="1" fillId="24" borderId="54" xfId="34" applyFont="1" applyFill="1" applyBorder="1" applyAlignment="1">
      <alignment horizontal="left" vertical="center"/>
    </xf>
    <xf numFmtId="38" fontId="1" fillId="24" borderId="57" xfId="34" applyFont="1" applyFill="1" applyBorder="1" applyAlignment="1">
      <alignment horizontal="left" vertical="center"/>
    </xf>
    <xf numFmtId="38" fontId="1" fillId="24" borderId="23" xfId="34" applyFont="1" applyFill="1" applyBorder="1" applyAlignment="1">
      <alignment vertical="center"/>
    </xf>
    <xf numFmtId="38" fontId="1" fillId="24" borderId="20" xfId="34" applyFont="1" applyFill="1" applyBorder="1" applyAlignment="1">
      <alignment horizontal="left" vertical="center" wrapText="1"/>
    </xf>
    <xf numFmtId="38" fontId="1" fillId="25" borderId="54" xfId="34" applyFont="1" applyFill="1" applyBorder="1" applyAlignment="1">
      <alignment horizontal="left" vertical="center"/>
    </xf>
    <xf numFmtId="38" fontId="1" fillId="25" borderId="57" xfId="34" applyFont="1" applyFill="1" applyBorder="1" applyAlignment="1">
      <alignment horizontal="left" vertical="center"/>
    </xf>
    <xf numFmtId="38" fontId="1" fillId="25" borderId="20" xfId="34" applyFont="1" applyFill="1" applyBorder="1" applyAlignment="1">
      <alignment horizontal="left" vertical="center" wrapText="1"/>
    </xf>
    <xf numFmtId="38" fontId="1" fillId="25" borderId="79" xfId="34" applyFont="1" applyFill="1" applyBorder="1" applyAlignment="1">
      <alignment horizontal="left" vertical="center" wrapText="1"/>
    </xf>
    <xf numFmtId="38" fontId="1" fillId="0" borderId="54" xfId="34" applyFont="1" applyFill="1" applyBorder="1" applyAlignment="1">
      <alignment horizontal="left" vertical="center"/>
    </xf>
    <xf numFmtId="38" fontId="1" fillId="0" borderId="57" xfId="34" applyFont="1" applyFill="1" applyBorder="1" applyAlignment="1">
      <alignment horizontal="left" vertical="center"/>
    </xf>
    <xf numFmtId="38" fontId="1" fillId="0" borderId="20" xfId="34" applyFont="1" applyFill="1" applyBorder="1" applyAlignment="1">
      <alignment horizontal="left" vertical="center" wrapText="1"/>
    </xf>
    <xf numFmtId="38" fontId="1" fillId="0" borderId="31" xfId="34" applyFont="1" applyFill="1" applyBorder="1" applyAlignment="1">
      <alignment horizontal="left" vertical="center" wrapText="1"/>
    </xf>
    <xf numFmtId="0" fontId="3" fillId="0" borderId="0" xfId="44" applyNumberFormat="1" applyFont="1" applyAlignment="1">
      <alignment vertical="center"/>
    </xf>
    <xf numFmtId="0" fontId="3" fillId="0" borderId="0" xfId="44" applyFont="1" applyAlignment="1">
      <alignment vertical="center"/>
    </xf>
    <xf numFmtId="0" fontId="3" fillId="0" borderId="0" xfId="44" applyNumberFormat="1" applyFont="1" applyFill="1" applyAlignment="1">
      <alignment vertical="center"/>
    </xf>
    <xf numFmtId="0" fontId="6" fillId="25" borderId="23" xfId="48" applyFont="1" applyFill="1" applyBorder="1" applyAlignment="1" applyProtection="1">
      <alignment horizontal="right" vertical="center"/>
      <protection locked="0"/>
    </xf>
    <xf numFmtId="0" fontId="3" fillId="0" borderId="0" xfId="44" applyFont="1" applyFill="1" applyAlignment="1">
      <alignment vertical="center"/>
    </xf>
    <xf numFmtId="0" fontId="6" fillId="25" borderId="23" xfId="48" applyFont="1" applyFill="1" applyBorder="1" applyAlignment="1" applyProtection="1">
      <alignment vertical="center"/>
      <protection locked="0"/>
    </xf>
    <xf numFmtId="38" fontId="28" fillId="24" borderId="23" xfId="34" applyFont="1" applyFill="1" applyBorder="1" applyAlignment="1">
      <alignment horizontal="right" vertical="center"/>
    </xf>
    <xf numFmtId="38" fontId="1" fillId="25" borderId="61" xfId="34" applyFont="1" applyFill="1" applyBorder="1" applyAlignment="1">
      <alignment horizontal="right" vertical="center"/>
    </xf>
    <xf numFmtId="38" fontId="1" fillId="0" borderId="13" xfId="34" applyFont="1" applyFill="1" applyBorder="1" applyAlignment="1">
      <alignment horizontal="right" vertical="center"/>
    </xf>
    <xf numFmtId="176" fontId="1" fillId="0" borderId="23" xfId="34" applyNumberFormat="1" applyFont="1" applyFill="1" applyBorder="1" applyAlignment="1">
      <alignment horizontal="right" vertical="center"/>
    </xf>
    <xf numFmtId="0" fontId="1" fillId="0" borderId="0" xfId="46" applyFont="1" applyFill="1" applyBorder="1" applyAlignment="1"/>
    <xf numFmtId="0" fontId="1" fillId="0" borderId="0" xfId="46" applyFont="1" applyFill="1" applyBorder="1" applyAlignment="1">
      <alignment horizontal="left"/>
    </xf>
    <xf numFmtId="0" fontId="1" fillId="0" borderId="0" xfId="46" applyFont="1" applyFill="1" applyBorder="1"/>
    <xf numFmtId="0" fontId="1" fillId="0" borderId="0" xfId="46" applyFont="1" applyFill="1" applyBorder="1" applyAlignment="1">
      <alignment horizontal="right"/>
    </xf>
    <xf numFmtId="0" fontId="1" fillId="0" borderId="0" xfId="46" applyFont="1" applyFill="1"/>
    <xf numFmtId="38" fontId="1" fillId="0" borderId="0" xfId="34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38" fontId="3" fillId="0" borderId="0" xfId="34" applyFont="1" applyFill="1" applyAlignment="1"/>
    <xf numFmtId="38" fontId="3" fillId="0" borderId="0" xfId="34" applyFont="1" applyFill="1" applyAlignment="1">
      <alignment horizontal="left"/>
    </xf>
    <xf numFmtId="38" fontId="3" fillId="0" borderId="0" xfId="34" applyFont="1" applyFill="1" applyBorder="1" applyAlignment="1"/>
    <xf numFmtId="38" fontId="3" fillId="0" borderId="0" xfId="34" applyFont="1" applyFill="1" applyAlignment="1">
      <alignment horizontal="right"/>
    </xf>
    <xf numFmtId="38" fontId="24" fillId="0" borderId="0" xfId="34" applyFont="1" applyFill="1" applyAlignment="1"/>
    <xf numFmtId="38" fontId="24" fillId="0" borderId="0" xfId="34" applyFont="1" applyFill="1" applyBorder="1" applyAlignment="1"/>
    <xf numFmtId="38" fontId="24" fillId="0" borderId="0" xfId="34" applyFont="1" applyFill="1" applyAlignment="1">
      <alignment horizontal="right"/>
    </xf>
    <xf numFmtId="40" fontId="1" fillId="0" borderId="0" xfId="34" applyNumberFormat="1" applyFont="1" applyFill="1" applyAlignment="1">
      <alignment horizontal="right" vertical="center" textRotation="255"/>
    </xf>
    <xf numFmtId="40" fontId="1" fillId="0" borderId="31" xfId="34" applyNumberFormat="1" applyFont="1" applyFill="1" applyBorder="1" applyAlignment="1">
      <alignment horizontal="center" wrapText="1"/>
    </xf>
    <xf numFmtId="40" fontId="1" fillId="24" borderId="23" xfId="34" applyNumberFormat="1" applyFont="1" applyFill="1" applyBorder="1" applyAlignment="1">
      <alignment horizontal="right" vertical="center"/>
    </xf>
    <xf numFmtId="40" fontId="1" fillId="25" borderId="23" xfId="34" applyNumberFormat="1" applyFont="1" applyFill="1" applyBorder="1" applyAlignment="1">
      <alignment horizontal="right" vertical="center"/>
    </xf>
    <xf numFmtId="40" fontId="1" fillId="0" borderId="31" xfId="34" applyNumberFormat="1" applyFont="1" applyFill="1" applyBorder="1" applyAlignment="1">
      <alignment horizontal="right" vertical="center"/>
    </xf>
    <xf numFmtId="40" fontId="1" fillId="0" borderId="23" xfId="34" applyNumberFormat="1" applyFont="1" applyFill="1" applyBorder="1" applyAlignment="1">
      <alignment horizontal="right" vertical="center"/>
    </xf>
    <xf numFmtId="40" fontId="1" fillId="0" borderId="0" xfId="34" applyNumberFormat="1" applyFont="1" applyFill="1" applyBorder="1" applyAlignment="1">
      <alignment horizontal="right" vertical="center" textRotation="255"/>
    </xf>
    <xf numFmtId="40" fontId="1" fillId="0" borderId="0" xfId="34" applyNumberFormat="1" applyFont="1" applyAlignment="1">
      <alignment horizontal="right" vertical="center" textRotation="255"/>
    </xf>
    <xf numFmtId="40" fontId="3" fillId="0" borderId="0" xfId="34" applyNumberFormat="1" applyFont="1" applyAlignment="1">
      <alignment horizontal="right" vertical="center" textRotation="255"/>
    </xf>
    <xf numFmtId="40" fontId="1" fillId="0" borderId="0" xfId="34" applyNumberFormat="1" applyFont="1" applyFill="1" applyAlignment="1">
      <alignment horizontal="right" vertical="center"/>
    </xf>
    <xf numFmtId="40" fontId="1" fillId="0" borderId="31" xfId="34" applyNumberFormat="1" applyFont="1" applyFill="1" applyBorder="1" applyAlignment="1">
      <alignment horizontal="center" vertical="center" wrapText="1"/>
    </xf>
    <xf numFmtId="40" fontId="1" fillId="24" borderId="31" xfId="34" applyNumberFormat="1" applyFont="1" applyFill="1" applyBorder="1" applyAlignment="1">
      <alignment horizontal="right" vertical="center"/>
    </xf>
    <xf numFmtId="40" fontId="1" fillId="25" borderId="31" xfId="34" applyNumberFormat="1" applyFont="1" applyFill="1" applyBorder="1" applyAlignment="1">
      <alignment horizontal="right" vertical="center"/>
    </xf>
    <xf numFmtId="40" fontId="1" fillId="0" borderId="31" xfId="34" applyNumberFormat="1" applyFont="1" applyFill="1" applyBorder="1" applyAlignment="1">
      <alignment horizontal="right"/>
    </xf>
    <xf numFmtId="40" fontId="1" fillId="0" borderId="0" xfId="34" applyNumberFormat="1" applyFont="1" applyFill="1" applyBorder="1" applyAlignment="1">
      <alignment horizontal="right" vertical="center"/>
    </xf>
    <xf numFmtId="40" fontId="1" fillId="0" borderId="0" xfId="34" applyNumberFormat="1" applyFont="1" applyAlignment="1">
      <alignment horizontal="right" vertical="center"/>
    </xf>
    <xf numFmtId="40" fontId="3" fillId="0" borderId="0" xfId="34" applyNumberFormat="1" applyFont="1" applyAlignment="1">
      <alignment horizontal="right" vertical="center"/>
    </xf>
    <xf numFmtId="0" fontId="3" fillId="0" borderId="7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0" fillId="0" borderId="59" xfId="34" applyFont="1" applyBorder="1" applyAlignment="1">
      <alignment horizontal="left" wrapText="1"/>
    </xf>
    <xf numFmtId="38" fontId="0" fillId="0" borderId="29" xfId="34" applyFont="1" applyFill="1" applyBorder="1" applyAlignment="1">
      <alignment horizontal="center" vertical="top" textRotation="255" wrapText="1"/>
    </xf>
    <xf numFmtId="38" fontId="1" fillId="0" borderId="12" xfId="34" applyFont="1" applyFill="1" applyBorder="1" applyAlignment="1">
      <alignment horizontal="center" vertical="top" textRotation="255" wrapText="1"/>
    </xf>
    <xf numFmtId="38" fontId="1" fillId="0" borderId="61" xfId="34" applyFont="1" applyFill="1" applyBorder="1" applyAlignment="1">
      <alignment horizontal="center" vertical="center"/>
    </xf>
    <xf numFmtId="0" fontId="1" fillId="0" borderId="56" xfId="46" applyFont="1" applyFill="1" applyBorder="1" applyAlignment="1">
      <alignment horizontal="center" vertical="center"/>
    </xf>
    <xf numFmtId="0" fontId="1" fillId="0" borderId="76" xfId="46" applyFont="1" applyFill="1" applyBorder="1" applyAlignment="1">
      <alignment horizontal="center" vertical="center"/>
    </xf>
    <xf numFmtId="38" fontId="0" fillId="0" borderId="29" xfId="34" applyFont="1" applyFill="1" applyBorder="1" applyAlignment="1">
      <alignment horizontal="center" vertical="top" textRotation="255"/>
    </xf>
    <xf numFmtId="38" fontId="1" fillId="0" borderId="12" xfId="34" applyFont="1" applyFill="1" applyBorder="1" applyAlignment="1">
      <alignment horizontal="center" vertical="top" textRotation="255"/>
    </xf>
    <xf numFmtId="38" fontId="1" fillId="0" borderId="61" xfId="34" applyFont="1" applyFill="1" applyBorder="1" applyAlignment="1">
      <alignment horizontal="center" vertical="center" wrapText="1"/>
    </xf>
    <xf numFmtId="38" fontId="1" fillId="0" borderId="61" xfId="34" applyFont="1" applyBorder="1" applyAlignment="1">
      <alignment horizontal="center" vertical="center"/>
    </xf>
    <xf numFmtId="0" fontId="1" fillId="0" borderId="56" xfId="46" applyFont="1" applyBorder="1" applyAlignment="1">
      <alignment horizontal="center" vertical="center"/>
    </xf>
    <xf numFmtId="0" fontId="1" fillId="0" borderId="76" xfId="46" applyFont="1" applyBorder="1" applyAlignment="1">
      <alignment horizontal="center" vertical="center"/>
    </xf>
    <xf numFmtId="38" fontId="1" fillId="0" borderId="56" xfId="34" applyFont="1" applyFill="1" applyBorder="1" applyAlignment="1">
      <alignment horizontal="center" vertical="center"/>
    </xf>
    <xf numFmtId="38" fontId="1" fillId="0" borderId="76" xfId="34" applyFont="1" applyFill="1" applyBorder="1" applyAlignment="1">
      <alignment horizontal="center" vertical="center"/>
    </xf>
    <xf numFmtId="38" fontId="3" fillId="0" borderId="61" xfId="34" applyFont="1" applyBorder="1" applyAlignment="1">
      <alignment horizontal="center" vertical="center" wrapText="1"/>
    </xf>
    <xf numFmtId="0" fontId="3" fillId="0" borderId="56" xfId="46" applyFont="1" applyBorder="1" applyAlignment="1">
      <alignment vertical="center"/>
    </xf>
    <xf numFmtId="0" fontId="3" fillId="0" borderId="76" xfId="46" applyFont="1" applyBorder="1" applyAlignment="1">
      <alignment vertical="center"/>
    </xf>
    <xf numFmtId="0" fontId="1" fillId="0" borderId="12" xfId="46" applyFont="1" applyFill="1" applyBorder="1" applyAlignment="1">
      <alignment horizontal="center" vertical="top" textRotation="255"/>
    </xf>
    <xf numFmtId="0" fontId="1" fillId="0" borderId="76" xfId="46" applyFont="1" applyFill="1" applyBorder="1" applyAlignment="1"/>
    <xf numFmtId="0" fontId="1" fillId="0" borderId="12" xfId="46" applyFont="1" applyFill="1" applyBorder="1" applyAlignment="1">
      <alignment vertical="top"/>
    </xf>
    <xf numFmtId="38" fontId="1" fillId="0" borderId="74" xfId="34" applyFont="1" applyFill="1" applyBorder="1" applyAlignment="1">
      <alignment vertical="center"/>
    </xf>
    <xf numFmtId="38" fontId="1" fillId="0" borderId="75" xfId="34" applyFont="1" applyFill="1" applyBorder="1" applyAlignment="1">
      <alignment vertical="center"/>
    </xf>
    <xf numFmtId="38" fontId="1" fillId="0" borderId="29" xfId="34" applyFont="1" applyBorder="1" applyAlignment="1">
      <alignment horizontal="center" vertical="center" textRotation="255"/>
    </xf>
    <xf numFmtId="0" fontId="1" fillId="0" borderId="12" xfId="46" applyFont="1" applyBorder="1" applyAlignment="1">
      <alignment horizontal="center" vertical="center" textRotation="255"/>
    </xf>
    <xf numFmtId="38" fontId="1" fillId="0" borderId="76" xfId="34" applyFont="1" applyBorder="1" applyAlignment="1">
      <alignment horizontal="center" vertical="center"/>
    </xf>
    <xf numFmtId="38" fontId="1" fillId="0" borderId="74" xfId="34" applyFont="1" applyFill="1" applyBorder="1" applyAlignment="1">
      <alignment horizontal="left" vertical="center"/>
    </xf>
    <xf numFmtId="38" fontId="1" fillId="0" borderId="75" xfId="34" applyFont="1" applyFill="1" applyBorder="1" applyAlignment="1">
      <alignment horizontal="left" vertical="center"/>
    </xf>
    <xf numFmtId="49" fontId="0" fillId="0" borderId="29" xfId="34" applyNumberFormat="1" applyFont="1" applyFill="1" applyBorder="1" applyAlignment="1">
      <alignment horizontal="center" vertical="top" textRotation="255" wrapText="1"/>
    </xf>
    <xf numFmtId="49" fontId="0" fillId="0" borderId="12" xfId="34" applyNumberFormat="1" applyFont="1" applyFill="1" applyBorder="1" applyAlignment="1">
      <alignment horizontal="center" vertical="top" textRotation="255" wrapText="1"/>
    </xf>
    <xf numFmtId="49" fontId="0" fillId="0" borderId="31" xfId="34" applyNumberFormat="1" applyFont="1" applyFill="1" applyBorder="1" applyAlignment="1">
      <alignment horizontal="center" vertical="top" textRotation="255" wrapText="1"/>
    </xf>
    <xf numFmtId="38" fontId="1" fillId="0" borderId="0" xfId="34" applyFont="1" applyBorder="1" applyAlignment="1">
      <alignment horizontal="center" vertical="center" textRotation="255" wrapText="1"/>
    </xf>
    <xf numFmtId="38" fontId="1" fillId="0" borderId="13" xfId="34" applyFont="1" applyBorder="1" applyAlignment="1">
      <alignment horizontal="center" vertical="center" textRotation="255" wrapText="1"/>
    </xf>
    <xf numFmtId="38" fontId="1" fillId="0" borderId="61" xfId="34" applyFont="1" applyFill="1" applyBorder="1" applyAlignment="1">
      <alignment horizontal="center" vertical="center" readingOrder="2"/>
    </xf>
    <xf numFmtId="0" fontId="1" fillId="0" borderId="56" xfId="46" applyFont="1" applyFill="1" applyBorder="1" applyAlignment="1">
      <alignment horizontal="center" vertical="center" readingOrder="2"/>
    </xf>
    <xf numFmtId="0" fontId="1" fillId="0" borderId="76" xfId="46" applyFont="1" applyFill="1" applyBorder="1" applyAlignment="1">
      <alignment horizontal="center" vertical="center" readingOrder="2"/>
    </xf>
    <xf numFmtId="49" fontId="0" fillId="0" borderId="29" xfId="34" applyNumberFormat="1" applyFont="1" applyFill="1" applyBorder="1" applyAlignment="1">
      <alignment horizontal="center" vertical="top" textRotation="255"/>
    </xf>
    <xf numFmtId="38" fontId="1" fillId="25" borderId="29" xfId="34" applyFont="1" applyFill="1" applyBorder="1" applyAlignment="1">
      <alignment horizontal="left" vertical="center"/>
    </xf>
    <xf numFmtId="38" fontId="1" fillId="25" borderId="75" xfId="34" applyFont="1" applyFill="1" applyBorder="1" applyAlignment="1">
      <alignment horizontal="left" vertical="center"/>
    </xf>
    <xf numFmtId="38" fontId="1" fillId="24" borderId="12" xfId="34" applyFont="1" applyFill="1" applyBorder="1" applyAlignment="1">
      <alignment horizontal="left" vertical="center" wrapText="1"/>
    </xf>
    <xf numFmtId="38" fontId="1" fillId="24" borderId="31" xfId="34" applyFont="1" applyFill="1" applyBorder="1" applyAlignment="1">
      <alignment horizontal="left" vertical="center" wrapText="1"/>
    </xf>
    <xf numFmtId="38" fontId="1" fillId="0" borderId="55" xfId="34" applyFont="1" applyBorder="1" applyAlignment="1">
      <alignment horizontal="center"/>
    </xf>
    <xf numFmtId="38" fontId="1" fillId="0" borderId="57" xfId="34" applyFont="1" applyBorder="1" applyAlignment="1">
      <alignment horizontal="center"/>
    </xf>
    <xf numFmtId="38" fontId="1" fillId="0" borderId="0" xfId="34" applyFont="1" applyBorder="1" applyAlignment="1">
      <alignment horizontal="center"/>
    </xf>
    <xf numFmtId="38" fontId="1" fillId="0" borderId="13" xfId="34" applyFont="1" applyBorder="1" applyAlignment="1">
      <alignment horizontal="center"/>
    </xf>
    <xf numFmtId="38" fontId="1" fillId="0" borderId="12" xfId="34" applyFont="1" applyFill="1" applyBorder="1" applyAlignment="1">
      <alignment horizontal="center" wrapText="1"/>
    </xf>
    <xf numFmtId="38" fontId="1" fillId="0" borderId="31" xfId="34" applyFont="1" applyFill="1" applyBorder="1" applyAlignment="1">
      <alignment horizontal="center" wrapText="1"/>
    </xf>
    <xf numFmtId="38" fontId="1" fillId="0" borderId="29" xfId="34" applyFont="1" applyFill="1" applyBorder="1" applyAlignment="1">
      <alignment horizontal="center" vertical="center" textRotation="255" wrapText="1"/>
    </xf>
    <xf numFmtId="38" fontId="1" fillId="0" borderId="31" xfId="34" applyFont="1" applyFill="1" applyBorder="1" applyAlignment="1">
      <alignment horizontal="center" vertical="center" textRotation="255" wrapText="1"/>
    </xf>
    <xf numFmtId="38" fontId="1" fillId="0" borderId="23" xfId="34" applyFont="1" applyFill="1" applyBorder="1" applyAlignment="1">
      <alignment horizontal="center" vertical="center" wrapText="1"/>
    </xf>
    <xf numFmtId="38" fontId="1" fillId="0" borderId="29" xfId="34" applyFont="1" applyFill="1" applyBorder="1" applyAlignment="1">
      <alignment horizontal="center" vertical="top" textRotation="255" wrapText="1"/>
    </xf>
    <xf numFmtId="38" fontId="1" fillId="0" borderId="23" xfId="34" applyFont="1" applyBorder="1" applyAlignment="1">
      <alignment horizontal="center" vertical="center" wrapText="1"/>
    </xf>
    <xf numFmtId="38" fontId="1" fillId="0" borderId="31" xfId="34" applyFont="1" applyFill="1" applyBorder="1" applyAlignment="1">
      <alignment horizontal="center" vertical="top" textRotation="255" wrapText="1"/>
    </xf>
    <xf numFmtId="40" fontId="1" fillId="0" borderId="29" xfId="34" applyNumberFormat="1" applyFont="1" applyFill="1" applyBorder="1" applyAlignment="1">
      <alignment horizontal="center" vertical="top" textRotation="255" wrapText="1"/>
    </xf>
    <xf numFmtId="40" fontId="1" fillId="0" borderId="12" xfId="34" applyNumberFormat="1" applyFont="1" applyFill="1" applyBorder="1" applyAlignment="1">
      <alignment horizontal="center" vertical="top" textRotation="255" wrapText="1"/>
    </xf>
    <xf numFmtId="38" fontId="1" fillId="0" borderId="29" xfId="34" applyFont="1" applyBorder="1" applyAlignment="1">
      <alignment horizontal="center" vertical="top" textRotation="255" wrapText="1"/>
    </xf>
    <xf numFmtId="38" fontId="1" fillId="0" borderId="12" xfId="34" applyFont="1" applyBorder="1" applyAlignment="1">
      <alignment horizontal="center" vertical="top" textRotation="255" wrapText="1"/>
    </xf>
    <xf numFmtId="38" fontId="1" fillId="0" borderId="31" xfId="34" applyFont="1" applyBorder="1" applyAlignment="1">
      <alignment horizontal="center" vertical="top" textRotation="255" wrapText="1"/>
    </xf>
    <xf numFmtId="0" fontId="1" fillId="0" borderId="12" xfId="47" applyFont="1" applyFill="1" applyBorder="1" applyAlignment="1">
      <alignment horizontal="center" vertical="top" textRotation="255" wrapText="1"/>
    </xf>
    <xf numFmtId="0" fontId="1" fillId="0" borderId="12" xfId="47" applyFont="1" applyFill="1" applyBorder="1" applyAlignment="1">
      <alignment horizontal="center" vertical="top" textRotation="255"/>
    </xf>
    <xf numFmtId="0" fontId="1" fillId="0" borderId="23" xfId="47" applyFont="1" applyFill="1" applyBorder="1" applyAlignment="1">
      <alignment horizontal="center" vertical="center" wrapText="1"/>
    </xf>
    <xf numFmtId="38" fontId="1" fillId="0" borderId="29" xfId="34" applyFont="1" applyFill="1" applyBorder="1" applyAlignment="1">
      <alignment horizontal="center" vertical="center" wrapText="1"/>
    </xf>
    <xf numFmtId="38" fontId="1" fillId="0" borderId="31" xfId="34" applyFont="1" applyFill="1" applyBorder="1" applyAlignment="1">
      <alignment horizontal="center" vertical="center" wrapText="1"/>
    </xf>
    <xf numFmtId="38" fontId="1" fillId="0" borderId="54" xfId="35" applyFont="1" applyBorder="1" applyAlignment="1">
      <alignment horizontal="center" vertical="top" textRotation="255" wrapText="1"/>
    </xf>
    <xf numFmtId="38" fontId="1" fillId="0" borderId="58" xfId="35" applyFont="1" applyBorder="1" applyAlignment="1">
      <alignment horizontal="center" vertical="top" textRotation="255" wrapText="1"/>
    </xf>
    <xf numFmtId="38" fontId="1" fillId="0" borderId="29" xfId="35" applyFont="1" applyBorder="1" applyAlignment="1">
      <alignment horizontal="center" vertical="top" textRotation="255" wrapText="1"/>
    </xf>
    <xf numFmtId="38" fontId="1" fillId="0" borderId="31" xfId="35" applyFont="1" applyBorder="1" applyAlignment="1">
      <alignment horizontal="center" vertical="top" textRotation="255" wrapText="1"/>
    </xf>
    <xf numFmtId="38" fontId="1" fillId="0" borderId="29" xfId="35" applyFont="1" applyBorder="1" applyAlignment="1">
      <alignment vertical="top" textRotation="255" wrapText="1"/>
    </xf>
    <xf numFmtId="38" fontId="1" fillId="0" borderId="12" xfId="35" applyFont="1" applyBorder="1" applyAlignment="1">
      <alignment vertical="top" textRotation="255" wrapText="1"/>
    </xf>
    <xf numFmtId="38" fontId="1" fillId="0" borderId="31" xfId="35" applyFont="1" applyBorder="1" applyAlignment="1">
      <alignment vertical="top" textRotation="255" wrapText="1"/>
    </xf>
    <xf numFmtId="0" fontId="1" fillId="0" borderId="0" xfId="44" applyFont="1" applyBorder="1" applyAlignment="1">
      <alignment horizontal="left"/>
    </xf>
    <xf numFmtId="38" fontId="1" fillId="0" borderId="54" xfId="35" applyFont="1" applyBorder="1" applyAlignment="1">
      <alignment horizontal="center" vertical="center" wrapText="1"/>
    </xf>
    <xf numFmtId="38" fontId="1" fillId="0" borderId="55" xfId="35" applyFont="1" applyBorder="1" applyAlignment="1">
      <alignment horizontal="center" vertical="center" wrapText="1"/>
    </xf>
    <xf numFmtId="38" fontId="1" fillId="0" borderId="57" xfId="35" applyFont="1" applyBorder="1" applyAlignment="1">
      <alignment horizontal="center" vertical="center" wrapText="1"/>
    </xf>
    <xf numFmtId="38" fontId="1" fillId="0" borderId="61" xfId="35" applyFont="1" applyBorder="1" applyAlignment="1">
      <alignment horizontal="center" vertical="center" wrapText="1"/>
    </xf>
    <xf numFmtId="38" fontId="1" fillId="0" borderId="56" xfId="35" applyFont="1" applyBorder="1" applyAlignment="1">
      <alignment horizontal="center" vertical="center" wrapText="1"/>
    </xf>
    <xf numFmtId="38" fontId="1" fillId="0" borderId="76" xfId="35" applyFont="1" applyBorder="1" applyAlignment="1">
      <alignment horizontal="center" vertical="center" wrapText="1"/>
    </xf>
    <xf numFmtId="38" fontId="1" fillId="0" borderId="74" xfId="34" applyFont="1" applyBorder="1" applyAlignment="1">
      <alignment horizontal="left" vertical="center"/>
    </xf>
    <xf numFmtId="38" fontId="1" fillId="0" borderId="12" xfId="34" applyFont="1" applyBorder="1" applyAlignment="1">
      <alignment horizontal="left" vertical="center"/>
    </xf>
    <xf numFmtId="38" fontId="1" fillId="0" borderId="75" xfId="34" applyFont="1" applyBorder="1" applyAlignment="1">
      <alignment horizontal="left" vertical="center"/>
    </xf>
    <xf numFmtId="38" fontId="1" fillId="25" borderId="29" xfId="34" applyFont="1" applyFill="1" applyBorder="1" applyAlignment="1">
      <alignment horizontal="left" vertical="center" wrapText="1"/>
    </xf>
    <xf numFmtId="38" fontId="1" fillId="25" borderId="12" xfId="34" applyFont="1" applyFill="1" applyBorder="1" applyAlignment="1">
      <alignment horizontal="left" vertical="center"/>
    </xf>
    <xf numFmtId="38" fontId="0" fillId="0" borderId="29" xfId="34" applyFont="1" applyFill="1" applyBorder="1" applyAlignment="1">
      <alignment horizontal="left" vertical="center" wrapText="1"/>
    </xf>
    <xf numFmtId="38" fontId="1" fillId="0" borderId="12" xfId="34" applyFont="1" applyFill="1" applyBorder="1" applyAlignment="1">
      <alignment horizontal="left" vertical="center"/>
    </xf>
    <xf numFmtId="38" fontId="1" fillId="24" borderId="29" xfId="34" applyFont="1" applyFill="1" applyBorder="1" applyAlignment="1">
      <alignment horizontal="left" vertical="center"/>
    </xf>
    <xf numFmtId="38" fontId="1" fillId="24" borderId="12" xfId="34" applyFont="1" applyFill="1" applyBorder="1" applyAlignment="1">
      <alignment horizontal="left" vertical="center"/>
    </xf>
    <xf numFmtId="38" fontId="1" fillId="24" borderId="31" xfId="34" applyFont="1" applyFill="1" applyBorder="1" applyAlignment="1">
      <alignment horizontal="left" vertical="center"/>
    </xf>
    <xf numFmtId="38" fontId="1" fillId="0" borderId="61" xfId="34" applyFont="1" applyBorder="1" applyAlignment="1">
      <alignment horizontal="center" vertical="center" wrapText="1"/>
    </xf>
    <xf numFmtId="38" fontId="1" fillId="0" borderId="76" xfId="34" applyFont="1" applyBorder="1" applyAlignment="1">
      <alignment horizontal="center" vertical="center" wrapText="1"/>
    </xf>
    <xf numFmtId="38" fontId="1" fillId="0" borderId="55" xfId="34" applyFont="1" applyFill="1" applyBorder="1" applyAlignment="1">
      <alignment horizontal="center" wrapText="1"/>
    </xf>
    <xf numFmtId="38" fontId="1" fillId="0" borderId="57" xfId="34" applyFont="1" applyFill="1" applyBorder="1" applyAlignment="1"/>
    <xf numFmtId="38" fontId="1" fillId="0" borderId="59" xfId="34" applyFont="1" applyFill="1" applyBorder="1" applyAlignment="1"/>
    <xf numFmtId="38" fontId="1" fillId="0" borderId="60" xfId="34" applyFont="1" applyFill="1" applyBorder="1" applyAlignment="1"/>
    <xf numFmtId="38" fontId="1" fillId="0" borderId="76" xfId="34" applyFont="1" applyFill="1" applyBorder="1" applyAlignment="1">
      <alignment horizontal="center" vertical="center" wrapText="1"/>
    </xf>
    <xf numFmtId="38" fontId="0" fillId="0" borderId="61" xfId="34" applyFont="1" applyBorder="1" applyAlignment="1">
      <alignment horizontal="center" vertical="center" wrapText="1"/>
    </xf>
    <xf numFmtId="0" fontId="1" fillId="24" borderId="29" xfId="44" applyNumberFormat="1" applyFont="1" applyFill="1" applyBorder="1" applyAlignment="1">
      <alignment horizontal="left" vertical="center"/>
    </xf>
    <xf numFmtId="0" fontId="1" fillId="24" borderId="12" xfId="44" applyNumberFormat="1" applyFont="1" applyFill="1" applyBorder="1" applyAlignment="1">
      <alignment horizontal="left" vertical="center"/>
    </xf>
    <xf numFmtId="0" fontId="1" fillId="24" borderId="31" xfId="44" applyNumberFormat="1" applyFont="1" applyFill="1" applyBorder="1" applyAlignment="1">
      <alignment horizontal="left" vertical="center"/>
    </xf>
    <xf numFmtId="0" fontId="1" fillId="25" borderId="77" xfId="44" applyNumberFormat="1" applyFont="1" applyFill="1" applyBorder="1" applyAlignment="1">
      <alignment horizontal="left" vertical="center" wrapText="1"/>
    </xf>
    <xf numFmtId="0" fontId="1" fillId="25" borderId="78" xfId="44" applyNumberFormat="1" applyFont="1" applyFill="1" applyBorder="1" applyAlignment="1">
      <alignment horizontal="left" vertical="center" wrapText="1"/>
    </xf>
    <xf numFmtId="0" fontId="1" fillId="25" borderId="79" xfId="44" applyNumberFormat="1" applyFont="1" applyFill="1" applyBorder="1" applyAlignment="1">
      <alignment horizontal="left" vertical="center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⑳年報改正（案）　第18表" xfId="46"/>
    <cellStyle name="標準_⑳年報原稿（案）  第20表" xfId="47"/>
    <cellStyle name="標準_ken(H14)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>
      <c r="E2" s="74" t="s">
        <v>184</v>
      </c>
    </row>
    <row r="3" spans="1:7" s="1" customFormat="1" ht="13.5" customHeight="1">
      <c r="A3" s="327" t="s">
        <v>46</v>
      </c>
      <c r="B3" s="328"/>
      <c r="C3" s="341" t="s">
        <v>47</v>
      </c>
      <c r="D3" s="333" t="s">
        <v>33</v>
      </c>
      <c r="E3" s="333" t="s">
        <v>183</v>
      </c>
      <c r="F3" s="336" t="s">
        <v>185</v>
      </c>
      <c r="G3" s="336" t="s">
        <v>4</v>
      </c>
    </row>
    <row r="4" spans="1:7" s="1" customFormat="1" ht="11.25" customHeight="1">
      <c r="A4" s="329"/>
      <c r="B4" s="330"/>
      <c r="C4" s="342"/>
      <c r="D4" s="344"/>
      <c r="E4" s="334"/>
      <c r="F4" s="339"/>
      <c r="G4" s="337"/>
    </row>
    <row r="5" spans="1:7" s="1" customFormat="1" ht="11.5" thickBot="1">
      <c r="A5" s="331"/>
      <c r="B5" s="332"/>
      <c r="C5" s="343"/>
      <c r="D5" s="345"/>
      <c r="E5" s="335"/>
      <c r="F5" s="340"/>
      <c r="G5" s="338"/>
    </row>
    <row r="6" spans="1:7" s="1" customFormat="1" ht="18" customHeight="1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>
      <c r="A7" s="26" t="s">
        <v>91</v>
      </c>
      <c r="B7" s="14"/>
      <c r="C7" s="54">
        <v>2</v>
      </c>
      <c r="D7" s="34" t="s">
        <v>50</v>
      </c>
      <c r="E7" s="68"/>
      <c r="F7" s="66" t="s">
        <v>186</v>
      </c>
      <c r="G7" s="68"/>
    </row>
    <row r="8" spans="1:7" s="1" customFormat="1" ht="18" customHeight="1" thickBot="1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187</v>
      </c>
      <c r="G9" s="66"/>
    </row>
    <row r="10" spans="1:7" s="1" customFormat="1" ht="18" customHeight="1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8" customHeight="1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8" customHeight="1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>
      <c r="A32" s="45"/>
      <c r="B32" s="7"/>
      <c r="C32" s="24">
        <v>23</v>
      </c>
      <c r="D32" s="12" t="s">
        <v>204</v>
      </c>
      <c r="E32" s="69"/>
      <c r="F32" s="16"/>
      <c r="G32" s="69"/>
    </row>
    <row r="33" spans="1:7" s="1" customFormat="1" ht="18" customHeight="1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>
      <c r="A36" s="45"/>
      <c r="B36" s="7"/>
      <c r="C36" s="24" t="s">
        <v>206</v>
      </c>
      <c r="D36" s="12" t="s">
        <v>207</v>
      </c>
      <c r="E36" s="68" t="s">
        <v>197</v>
      </c>
      <c r="F36" s="16"/>
      <c r="G36" s="68" t="s">
        <v>2</v>
      </c>
    </row>
    <row r="37" spans="1:7" s="1" customFormat="1" ht="18" customHeight="1" thickBot="1">
      <c r="A37" s="45"/>
      <c r="B37" s="7"/>
      <c r="C37" s="24" t="s">
        <v>205</v>
      </c>
      <c r="D37" s="12" t="s">
        <v>208</v>
      </c>
      <c r="E37" s="67"/>
      <c r="F37" s="15"/>
      <c r="G37" s="67"/>
    </row>
    <row r="38" spans="1:7" s="1" customFormat="1" ht="18" customHeight="1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>
      <c r="A39" s="45"/>
      <c r="B39" s="7"/>
      <c r="C39" s="59"/>
      <c r="D39" s="10" t="s">
        <v>143</v>
      </c>
      <c r="E39" s="39"/>
      <c r="F39" s="66" t="s">
        <v>188</v>
      </c>
      <c r="G39" s="66"/>
    </row>
    <row r="40" spans="1:7" s="1" customFormat="1" ht="18" customHeight="1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>
      <c r="A41" s="45"/>
      <c r="B41" s="7"/>
      <c r="C41" s="58" t="s">
        <v>39</v>
      </c>
      <c r="D41" s="4" t="s">
        <v>8</v>
      </c>
      <c r="E41" s="69" t="s">
        <v>197</v>
      </c>
      <c r="F41" s="16"/>
      <c r="G41" s="69" t="s">
        <v>2</v>
      </c>
    </row>
    <row r="42" spans="1:7" s="1" customFormat="1" ht="18" customHeight="1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>
      <c r="A44" s="45"/>
      <c r="B44" s="7"/>
      <c r="C44" s="58" t="s">
        <v>148</v>
      </c>
      <c r="D44" s="4" t="s">
        <v>41</v>
      </c>
      <c r="E44" s="66" t="s">
        <v>197</v>
      </c>
      <c r="F44" s="16"/>
      <c r="G44" s="66" t="s">
        <v>2</v>
      </c>
    </row>
    <row r="45" spans="1:7" s="1" customFormat="1" ht="18" customHeight="1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>
      <c r="A47" s="45"/>
      <c r="B47" s="7"/>
      <c r="C47" s="58" t="s">
        <v>149</v>
      </c>
      <c r="D47" s="4" t="s">
        <v>9</v>
      </c>
      <c r="E47" s="69" t="s">
        <v>197</v>
      </c>
      <c r="F47" s="16"/>
      <c r="G47" s="69" t="s">
        <v>2</v>
      </c>
    </row>
    <row r="48" spans="1:7" s="1" customFormat="1" ht="18" customHeight="1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>
      <c r="A50" s="45"/>
      <c r="B50" s="7"/>
      <c r="C50" s="17">
        <v>30</v>
      </c>
      <c r="D50" s="4" t="s">
        <v>209</v>
      </c>
      <c r="E50" s="66" t="s">
        <v>197</v>
      </c>
      <c r="F50" s="16"/>
      <c r="G50" s="66" t="s">
        <v>3</v>
      </c>
    </row>
    <row r="51" spans="1:7" s="1" customFormat="1" ht="18" customHeight="1">
      <c r="A51" s="45"/>
      <c r="B51" s="7"/>
      <c r="C51" s="17">
        <v>31</v>
      </c>
      <c r="D51" s="4" t="s">
        <v>42</v>
      </c>
      <c r="E51" s="68" t="s">
        <v>197</v>
      </c>
      <c r="F51" s="16"/>
      <c r="G51" s="68" t="s">
        <v>2</v>
      </c>
    </row>
    <row r="52" spans="1:7" s="1" customFormat="1" ht="18" customHeight="1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>
      <c r="A56" s="45"/>
      <c r="B56" s="7" t="s">
        <v>101</v>
      </c>
      <c r="C56" s="36" t="s">
        <v>210</v>
      </c>
      <c r="D56" s="53" t="s">
        <v>74</v>
      </c>
      <c r="E56" s="65"/>
      <c r="F56" s="16"/>
      <c r="G56" s="66"/>
    </row>
    <row r="57" spans="1:7" s="1" customFormat="1" ht="18" customHeight="1" thickBot="1">
      <c r="A57" s="45"/>
      <c r="B57" s="7"/>
      <c r="C57" s="20" t="s">
        <v>211</v>
      </c>
      <c r="D57" s="5" t="s">
        <v>74</v>
      </c>
      <c r="E57" s="73"/>
      <c r="F57" s="16"/>
      <c r="G57" s="72"/>
    </row>
    <row r="58" spans="1:7" s="1" customFormat="1" ht="18" customHeight="1">
      <c r="A58" s="28"/>
      <c r="B58" s="33"/>
      <c r="C58" s="29">
        <v>35</v>
      </c>
      <c r="D58" s="11" t="s">
        <v>10</v>
      </c>
      <c r="E58" s="66" t="s">
        <v>197</v>
      </c>
      <c r="F58" s="16"/>
      <c r="G58" s="66" t="s">
        <v>2</v>
      </c>
    </row>
    <row r="59" spans="1:7" s="1" customFormat="1" ht="18" customHeight="1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>
      <c r="A61" s="45"/>
      <c r="B61" s="7" t="s">
        <v>168</v>
      </c>
      <c r="C61" s="31">
        <v>38</v>
      </c>
      <c r="D61" s="10" t="s">
        <v>212</v>
      </c>
      <c r="E61" s="66"/>
      <c r="F61" s="65" t="s">
        <v>157</v>
      </c>
      <c r="G61" s="66"/>
    </row>
    <row r="62" spans="1:7" s="1" customFormat="1" ht="18" customHeight="1" thickBot="1">
      <c r="A62" s="45"/>
      <c r="B62" s="46"/>
      <c r="C62" s="20">
        <v>39</v>
      </c>
      <c r="D62" s="5" t="s">
        <v>75</v>
      </c>
      <c r="E62" s="73"/>
      <c r="F62" s="66" t="s">
        <v>189</v>
      </c>
      <c r="G62" s="73"/>
    </row>
    <row r="63" spans="1:7" s="1" customFormat="1" ht="18" customHeight="1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>
      <c r="A73" s="45"/>
      <c r="B73" s="7"/>
      <c r="C73" s="17">
        <v>43</v>
      </c>
      <c r="D73" s="4" t="s">
        <v>78</v>
      </c>
      <c r="E73" s="68"/>
      <c r="F73" s="66" t="s">
        <v>190</v>
      </c>
      <c r="G73" s="68"/>
    </row>
    <row r="74" spans="1:7" s="1" customFormat="1" ht="18" customHeight="1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8" customHeight="1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>
      <c r="A90" s="45"/>
      <c r="B90" s="7" t="s">
        <v>172</v>
      </c>
      <c r="C90" s="76" t="s">
        <v>191</v>
      </c>
      <c r="D90" s="11" t="s">
        <v>194</v>
      </c>
      <c r="E90" s="39" t="s">
        <v>177</v>
      </c>
      <c r="F90" s="16"/>
      <c r="G90" s="66" t="s">
        <v>2</v>
      </c>
    </row>
    <row r="91" spans="1:7" s="1" customFormat="1" ht="18" customHeight="1">
      <c r="A91" s="45"/>
      <c r="B91" s="7"/>
      <c r="C91" s="27" t="s">
        <v>192</v>
      </c>
      <c r="D91" s="8" t="s">
        <v>195</v>
      </c>
      <c r="E91" s="68" t="s">
        <v>197</v>
      </c>
      <c r="F91" s="16"/>
      <c r="G91" s="68" t="s">
        <v>2</v>
      </c>
    </row>
    <row r="92" spans="1:7" s="1" customFormat="1" ht="18" customHeight="1">
      <c r="A92" s="45"/>
      <c r="B92" s="7"/>
      <c r="C92" s="27" t="s">
        <v>193</v>
      </c>
      <c r="D92" s="8" t="s">
        <v>196</v>
      </c>
      <c r="E92" s="68" t="s">
        <v>197</v>
      </c>
      <c r="F92" s="16"/>
      <c r="G92" s="68" t="s">
        <v>2</v>
      </c>
    </row>
    <row r="93" spans="1:7" s="1" customFormat="1" ht="18" customHeight="1">
      <c r="A93" s="45"/>
      <c r="B93" s="7"/>
      <c r="C93" s="17">
        <v>58</v>
      </c>
      <c r="D93" s="4" t="s">
        <v>29</v>
      </c>
      <c r="E93" s="75" t="s">
        <v>197</v>
      </c>
      <c r="F93" s="16"/>
      <c r="G93" s="68" t="s">
        <v>2</v>
      </c>
    </row>
    <row r="94" spans="1:7" s="1" customFormat="1" ht="18" customHeight="1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>
      <c r="A98" s="45"/>
      <c r="B98" s="7"/>
      <c r="C98" s="17" t="s">
        <v>198</v>
      </c>
      <c r="D98" s="4" t="s">
        <v>200</v>
      </c>
      <c r="E98" s="66" t="s">
        <v>202</v>
      </c>
      <c r="F98" s="16"/>
      <c r="G98" s="66" t="s">
        <v>2</v>
      </c>
    </row>
    <row r="99" spans="1:7" s="1" customFormat="1" ht="18" customHeight="1" thickBot="1">
      <c r="A99" s="45"/>
      <c r="B99" s="46"/>
      <c r="C99" s="20" t="s">
        <v>199</v>
      </c>
      <c r="D99" s="5" t="s">
        <v>201</v>
      </c>
      <c r="E99" s="73" t="s">
        <v>177</v>
      </c>
      <c r="F99" s="16"/>
      <c r="G99" s="73" t="s">
        <v>2</v>
      </c>
    </row>
    <row r="100" spans="1:7" s="1" customFormat="1" ht="18" customHeight="1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203</v>
      </c>
      <c r="G115" s="65"/>
    </row>
    <row r="116" spans="1:7" s="1" customFormat="1" ht="18" customHeight="1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8B4C5619-54EF-4E9D-AF19-AC3668C76619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2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4"/>
  <sheetViews>
    <sheetView showGridLines="0" view="pageBreakPreview" zoomScale="90" zoomScaleNormal="90" zoomScaleSheetLayoutView="90" workbookViewId="0">
      <pane xSplit="3" ySplit="6" topLeftCell="AF7" activePane="bottomRight" state="frozen"/>
      <selection pane="topRight" activeCell="D1" sqref="D1"/>
      <selection pane="bottomLeft" activeCell="A7" sqref="A7"/>
      <selection pane="bottomRight" activeCell="B2" sqref="B2:C5"/>
    </sheetView>
  </sheetViews>
  <sheetFormatPr defaultColWidth="13.08984375" defaultRowHeight="11"/>
  <cols>
    <col min="1" max="1" width="11.26953125" style="110" customWidth="1"/>
    <col min="2" max="2" width="2.453125" style="111" customWidth="1"/>
    <col min="3" max="3" width="17.08984375" style="110" customWidth="1"/>
    <col min="4" max="4" width="8.36328125" style="110" customWidth="1"/>
    <col min="5" max="8" width="8.6328125" style="110" customWidth="1"/>
    <col min="9" max="10" width="6.26953125" style="110" customWidth="1"/>
    <col min="11" max="11" width="8" style="110" customWidth="1"/>
    <col min="12" max="12" width="9" style="110" customWidth="1"/>
    <col min="13" max="17" width="5.6328125" style="110" customWidth="1"/>
    <col min="18" max="31" width="7.08984375" style="110" customWidth="1"/>
    <col min="32" max="32" width="7.08984375" style="112" customWidth="1"/>
    <col min="33" max="40" width="7.08984375" style="110" customWidth="1"/>
    <col min="41" max="41" width="6.08984375" style="110" customWidth="1"/>
    <col min="42" max="42" width="4.26953125" style="110" customWidth="1"/>
    <col min="43" max="50" width="6.08984375" style="110" customWidth="1"/>
    <col min="51" max="51" width="7.26953125" style="110" customWidth="1"/>
    <col min="52" max="52" width="6.08984375" style="110" customWidth="1"/>
    <col min="53" max="53" width="5.453125" style="110" customWidth="1"/>
    <col min="54" max="16384" width="13.08984375" style="110"/>
  </cols>
  <sheetData>
    <row r="1" spans="1:54" s="84" customFormat="1" ht="26.25" customHeight="1">
      <c r="A1" s="346" t="s">
        <v>357</v>
      </c>
      <c r="B1" s="346"/>
      <c r="C1" s="346"/>
      <c r="AF1" s="85"/>
      <c r="AQ1" s="85"/>
      <c r="AY1" s="86"/>
      <c r="AZ1" s="86"/>
      <c r="BA1" s="265" t="s">
        <v>362</v>
      </c>
      <c r="BB1" s="86"/>
    </row>
    <row r="2" spans="1:54" s="92" customFormat="1" ht="17.25" customHeight="1">
      <c r="A2" s="87"/>
      <c r="B2" s="386"/>
      <c r="C2" s="387"/>
      <c r="D2" s="88" t="s">
        <v>280</v>
      </c>
      <c r="E2" s="89"/>
      <c r="F2" s="89"/>
      <c r="G2" s="89"/>
      <c r="H2" s="89"/>
      <c r="I2" s="90"/>
      <c r="J2" s="91"/>
      <c r="K2" s="355" t="s">
        <v>213</v>
      </c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5" t="s">
        <v>214</v>
      </c>
      <c r="AP2" s="356"/>
      <c r="AQ2" s="356"/>
      <c r="AR2" s="356"/>
      <c r="AS2" s="356"/>
      <c r="AT2" s="356"/>
      <c r="AU2" s="356"/>
      <c r="AV2" s="356"/>
      <c r="AW2" s="356"/>
      <c r="AX2" s="357"/>
      <c r="AY2" s="360" t="s">
        <v>295</v>
      </c>
      <c r="AZ2" s="361"/>
      <c r="BA2" s="362"/>
    </row>
    <row r="3" spans="1:54" s="84" customFormat="1" ht="17.25" customHeight="1">
      <c r="A3" s="93"/>
      <c r="B3" s="388"/>
      <c r="C3" s="389"/>
      <c r="D3" s="376" t="s">
        <v>215</v>
      </c>
      <c r="E3" s="378" t="s">
        <v>216</v>
      </c>
      <c r="F3" s="379"/>
      <c r="G3" s="379"/>
      <c r="H3" s="379"/>
      <c r="I3" s="379"/>
      <c r="J3" s="380"/>
      <c r="K3" s="355" t="s">
        <v>217</v>
      </c>
      <c r="L3" s="370"/>
      <c r="M3" s="355" t="s">
        <v>218</v>
      </c>
      <c r="N3" s="370"/>
      <c r="O3" s="349" t="s">
        <v>324</v>
      </c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1"/>
      <c r="AA3" s="349" t="s">
        <v>220</v>
      </c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1"/>
      <c r="AO3" s="352" t="s">
        <v>347</v>
      </c>
      <c r="AP3" s="352" t="s">
        <v>348</v>
      </c>
      <c r="AQ3" s="349" t="s">
        <v>219</v>
      </c>
      <c r="AR3" s="350"/>
      <c r="AS3" s="350"/>
      <c r="AT3" s="351"/>
      <c r="AU3" s="349" t="s">
        <v>220</v>
      </c>
      <c r="AV3" s="350"/>
      <c r="AW3" s="350"/>
      <c r="AX3" s="351"/>
      <c r="AY3" s="352" t="s">
        <v>281</v>
      </c>
      <c r="AZ3" s="354" t="s">
        <v>221</v>
      </c>
      <c r="BA3" s="364"/>
    </row>
    <row r="4" spans="1:54" s="84" customFormat="1" ht="15" customHeight="1">
      <c r="A4" s="93"/>
      <c r="B4" s="388"/>
      <c r="C4" s="389"/>
      <c r="D4" s="377"/>
      <c r="E4" s="373" t="s">
        <v>351</v>
      </c>
      <c r="F4" s="373" t="s">
        <v>352</v>
      </c>
      <c r="G4" s="373" t="s">
        <v>353</v>
      </c>
      <c r="H4" s="373" t="s">
        <v>354</v>
      </c>
      <c r="I4" s="381" t="s">
        <v>355</v>
      </c>
      <c r="J4" s="381" t="s">
        <v>356</v>
      </c>
      <c r="K4" s="368" t="s">
        <v>223</v>
      </c>
      <c r="L4" s="368" t="s">
        <v>224</v>
      </c>
      <c r="M4" s="368" t="s">
        <v>223</v>
      </c>
      <c r="N4" s="368" t="s">
        <v>224</v>
      </c>
      <c r="O4" s="354" t="s">
        <v>320</v>
      </c>
      <c r="P4" s="350"/>
      <c r="Q4" s="351"/>
      <c r="R4" s="354" t="s">
        <v>321</v>
      </c>
      <c r="S4" s="350"/>
      <c r="T4" s="351"/>
      <c r="U4" s="354" t="s">
        <v>322</v>
      </c>
      <c r="V4" s="350"/>
      <c r="W4" s="351"/>
      <c r="X4" s="354" t="s">
        <v>323</v>
      </c>
      <c r="Y4" s="350"/>
      <c r="Z4" s="351"/>
      <c r="AA4" s="349" t="s">
        <v>271</v>
      </c>
      <c r="AB4" s="350"/>
      <c r="AC4" s="350"/>
      <c r="AD4" s="351"/>
      <c r="AE4" s="349" t="s">
        <v>270</v>
      </c>
      <c r="AF4" s="350"/>
      <c r="AG4" s="350"/>
      <c r="AH4" s="351"/>
      <c r="AI4" s="349" t="s">
        <v>278</v>
      </c>
      <c r="AJ4" s="358"/>
      <c r="AK4" s="358"/>
      <c r="AL4" s="359"/>
      <c r="AM4" s="349" t="s">
        <v>1</v>
      </c>
      <c r="AN4" s="351"/>
      <c r="AO4" s="353"/>
      <c r="AP4" s="363"/>
      <c r="AQ4" s="347" t="s">
        <v>320</v>
      </c>
      <c r="AR4" s="347" t="s">
        <v>321</v>
      </c>
      <c r="AS4" s="347" t="s">
        <v>322</v>
      </c>
      <c r="AT4" s="347" t="s">
        <v>323</v>
      </c>
      <c r="AU4" s="347" t="s">
        <v>271</v>
      </c>
      <c r="AV4" s="347" t="s">
        <v>270</v>
      </c>
      <c r="AW4" s="347" t="s">
        <v>278</v>
      </c>
      <c r="AX4" s="347" t="s">
        <v>0</v>
      </c>
      <c r="AY4" s="363"/>
      <c r="AZ4" s="347" t="s">
        <v>349</v>
      </c>
      <c r="BA4" s="347" t="s">
        <v>350</v>
      </c>
    </row>
    <row r="5" spans="1:54" s="84" customFormat="1" ht="72" customHeight="1">
      <c r="A5" s="94"/>
      <c r="B5" s="388"/>
      <c r="C5" s="389"/>
      <c r="D5" s="377"/>
      <c r="E5" s="374"/>
      <c r="F5" s="374"/>
      <c r="G5" s="374"/>
      <c r="H5" s="374"/>
      <c r="I5" s="363"/>
      <c r="J5" s="363"/>
      <c r="K5" s="369"/>
      <c r="L5" s="369"/>
      <c r="M5" s="369"/>
      <c r="N5" s="369"/>
      <c r="O5" s="95" t="s">
        <v>182</v>
      </c>
      <c r="P5" s="95" t="s">
        <v>223</v>
      </c>
      <c r="Q5" s="95" t="s">
        <v>224</v>
      </c>
      <c r="R5" s="95" t="s">
        <v>182</v>
      </c>
      <c r="S5" s="95" t="s">
        <v>223</v>
      </c>
      <c r="T5" s="95" t="s">
        <v>224</v>
      </c>
      <c r="U5" s="95" t="s">
        <v>182</v>
      </c>
      <c r="V5" s="95" t="s">
        <v>223</v>
      </c>
      <c r="W5" s="95" t="s">
        <v>224</v>
      </c>
      <c r="X5" s="95" t="s">
        <v>182</v>
      </c>
      <c r="Y5" s="95" t="s">
        <v>223</v>
      </c>
      <c r="Z5" s="95" t="s">
        <v>224</v>
      </c>
      <c r="AA5" s="164" t="s">
        <v>344</v>
      </c>
      <c r="AB5" s="164" t="s">
        <v>223</v>
      </c>
      <c r="AC5" s="95" t="s">
        <v>224</v>
      </c>
      <c r="AD5" s="164" t="s">
        <v>345</v>
      </c>
      <c r="AE5" s="164" t="s">
        <v>182</v>
      </c>
      <c r="AF5" s="164" t="s">
        <v>223</v>
      </c>
      <c r="AG5" s="95" t="s">
        <v>224</v>
      </c>
      <c r="AH5" s="164" t="s">
        <v>346</v>
      </c>
      <c r="AI5" s="164" t="s">
        <v>182</v>
      </c>
      <c r="AJ5" s="164" t="s">
        <v>223</v>
      </c>
      <c r="AK5" s="95" t="s">
        <v>224</v>
      </c>
      <c r="AL5" s="164" t="s">
        <v>346</v>
      </c>
      <c r="AM5" s="133" t="s">
        <v>223</v>
      </c>
      <c r="AN5" s="133" t="s">
        <v>224</v>
      </c>
      <c r="AO5" s="353"/>
      <c r="AP5" s="363"/>
      <c r="AQ5" s="348"/>
      <c r="AR5" s="348"/>
      <c r="AS5" s="348"/>
      <c r="AT5" s="348"/>
      <c r="AU5" s="348"/>
      <c r="AV5" s="348"/>
      <c r="AW5" s="348"/>
      <c r="AX5" s="348"/>
      <c r="AY5" s="363"/>
      <c r="AZ5" s="365"/>
      <c r="BA5" s="365"/>
    </row>
    <row r="6" spans="1:54" s="84" customFormat="1" ht="14.25" customHeight="1">
      <c r="A6" s="166"/>
      <c r="B6" s="139"/>
      <c r="C6" s="140"/>
      <c r="D6" s="141"/>
      <c r="E6" s="375"/>
      <c r="F6" s="375"/>
      <c r="G6" s="375"/>
      <c r="H6" s="375"/>
      <c r="I6" s="137"/>
      <c r="J6" s="137"/>
      <c r="K6" s="136"/>
      <c r="L6" s="136"/>
      <c r="M6" s="136"/>
      <c r="N6" s="136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164" t="s">
        <v>329</v>
      </c>
      <c r="AB6" s="164" t="s">
        <v>331</v>
      </c>
      <c r="AC6" s="95"/>
      <c r="AD6" s="165" t="s">
        <v>342</v>
      </c>
      <c r="AE6" s="164" t="s">
        <v>284</v>
      </c>
      <c r="AF6" s="164" t="s">
        <v>285</v>
      </c>
      <c r="AG6" s="95"/>
      <c r="AH6" s="165" t="s">
        <v>343</v>
      </c>
      <c r="AI6" s="164" t="s">
        <v>284</v>
      </c>
      <c r="AJ6" s="164" t="s">
        <v>285</v>
      </c>
      <c r="AK6" s="95"/>
      <c r="AL6" s="165" t="s">
        <v>343</v>
      </c>
      <c r="AM6" s="134"/>
      <c r="AN6" s="134"/>
      <c r="AO6" s="135"/>
      <c r="AP6" s="137"/>
      <c r="AQ6" s="134"/>
      <c r="AR6" s="134"/>
      <c r="AS6" s="134"/>
      <c r="AT6" s="134"/>
      <c r="AU6" s="134"/>
      <c r="AV6" s="134"/>
      <c r="AW6" s="134"/>
      <c r="AX6" s="134"/>
      <c r="AY6" s="137"/>
      <c r="AZ6" s="138"/>
      <c r="BA6" s="138"/>
    </row>
    <row r="7" spans="1:54" s="92" customFormat="1" ht="14.25" customHeight="1">
      <c r="A7" s="384" t="s">
        <v>178</v>
      </c>
      <c r="B7" s="96" t="s">
        <v>179</v>
      </c>
      <c r="C7" s="254"/>
      <c r="D7" s="255">
        <v>31191</v>
      </c>
      <c r="E7" s="256">
        <v>29299</v>
      </c>
      <c r="F7" s="256">
        <v>1344</v>
      </c>
      <c r="G7" s="256">
        <v>271</v>
      </c>
      <c r="H7" s="256">
        <v>170</v>
      </c>
      <c r="I7" s="256">
        <v>46</v>
      </c>
      <c r="J7" s="256">
        <v>61</v>
      </c>
      <c r="K7" s="256">
        <v>38830</v>
      </c>
      <c r="L7" s="256">
        <v>372316</v>
      </c>
      <c r="M7" s="256">
        <v>9444</v>
      </c>
      <c r="N7" s="256">
        <v>14780</v>
      </c>
      <c r="O7" s="256">
        <v>208</v>
      </c>
      <c r="P7" s="256">
        <v>174</v>
      </c>
      <c r="Q7" s="256">
        <v>175</v>
      </c>
      <c r="R7" s="256">
        <v>29679</v>
      </c>
      <c r="S7" s="256">
        <v>28326</v>
      </c>
      <c r="T7" s="256">
        <v>29578</v>
      </c>
      <c r="U7" s="256">
        <v>3197</v>
      </c>
      <c r="V7" s="256">
        <v>2925</v>
      </c>
      <c r="W7" s="256">
        <v>3003</v>
      </c>
      <c r="X7" s="256">
        <v>13534</v>
      </c>
      <c r="Y7" s="256">
        <v>24170</v>
      </c>
      <c r="Z7" s="256">
        <v>25445</v>
      </c>
      <c r="AA7" s="256">
        <v>31912</v>
      </c>
      <c r="AB7" s="256">
        <v>30199</v>
      </c>
      <c r="AC7" s="256">
        <v>31797</v>
      </c>
      <c r="AD7" s="227">
        <f>IF(OR(AA7="",AB7="",AA7="-",AB7="-"),"-",AB7/AA7*100)</f>
        <v>94.632113311606915</v>
      </c>
      <c r="AE7" s="256">
        <v>33883</v>
      </c>
      <c r="AF7" s="256">
        <v>31679</v>
      </c>
      <c r="AG7" s="256">
        <v>32630</v>
      </c>
      <c r="AH7" s="227">
        <f t="shared" ref="AH7:AH48" si="0">IF(OR(AE7="",AF7="",AE7="-",AF7="-"),"-",AF7/AE7*100)</f>
        <v>93.495263111294747</v>
      </c>
      <c r="AI7" s="256">
        <v>1028</v>
      </c>
      <c r="AJ7" s="256">
        <v>1564</v>
      </c>
      <c r="AK7" s="256">
        <v>1574</v>
      </c>
      <c r="AL7" s="227">
        <f t="shared" ref="AL7:AL48" si="1">IF(OR(AI7="",AJ7="",AI7="-",AJ7="-"),"-",AJ7/AI7*100)</f>
        <v>152.14007782101166</v>
      </c>
      <c r="AM7" s="256">
        <v>1264</v>
      </c>
      <c r="AN7" s="256">
        <v>1343</v>
      </c>
      <c r="AO7" s="256">
        <v>391</v>
      </c>
      <c r="AP7" s="256">
        <v>7</v>
      </c>
      <c r="AQ7" s="256">
        <v>7</v>
      </c>
      <c r="AR7" s="256">
        <v>2064</v>
      </c>
      <c r="AS7" s="256">
        <v>27</v>
      </c>
      <c r="AT7" s="256">
        <v>555</v>
      </c>
      <c r="AU7" s="256">
        <v>691</v>
      </c>
      <c r="AV7" s="256">
        <v>1651</v>
      </c>
      <c r="AW7" s="256">
        <v>78</v>
      </c>
      <c r="AX7" s="256">
        <v>17</v>
      </c>
      <c r="AY7" s="256">
        <v>27442</v>
      </c>
      <c r="AZ7" s="256">
        <v>6</v>
      </c>
      <c r="BA7" s="256">
        <v>1</v>
      </c>
    </row>
    <row r="8" spans="1:54" s="92" customFormat="1" ht="14.25" customHeight="1">
      <c r="A8" s="385"/>
      <c r="B8" s="257"/>
      <c r="C8" s="167" t="s">
        <v>181</v>
      </c>
      <c r="D8" s="258"/>
      <c r="E8" s="259"/>
      <c r="F8" s="259"/>
      <c r="G8" s="259"/>
      <c r="H8" s="259"/>
      <c r="I8" s="259"/>
      <c r="J8" s="259"/>
      <c r="K8" s="256">
        <v>38288</v>
      </c>
      <c r="L8" s="256">
        <v>367506</v>
      </c>
      <c r="M8" s="256">
        <v>9222</v>
      </c>
      <c r="N8" s="256">
        <v>14398</v>
      </c>
      <c r="O8" s="256">
        <v>73</v>
      </c>
      <c r="P8" s="256">
        <v>66</v>
      </c>
      <c r="Q8" s="256">
        <v>66</v>
      </c>
      <c r="R8" s="256">
        <v>2742</v>
      </c>
      <c r="S8" s="256">
        <v>2540</v>
      </c>
      <c r="T8" s="256">
        <v>2540</v>
      </c>
      <c r="U8" s="256">
        <v>220</v>
      </c>
      <c r="V8" s="256">
        <v>207</v>
      </c>
      <c r="W8" s="256">
        <v>207</v>
      </c>
      <c r="X8" s="256">
        <v>5012</v>
      </c>
      <c r="Y8" s="256">
        <v>4727</v>
      </c>
      <c r="Z8" s="256">
        <v>4727</v>
      </c>
      <c r="AA8" s="256">
        <v>130</v>
      </c>
      <c r="AB8" s="256">
        <v>124</v>
      </c>
      <c r="AC8" s="256">
        <v>124</v>
      </c>
      <c r="AD8" s="227">
        <f>IF(OR(AA8="",AB8="",AA8="-",AB8="-"),"-",AB8/AA8*100)</f>
        <v>95.384615384615387</v>
      </c>
      <c r="AE8" s="256">
        <v>128</v>
      </c>
      <c r="AF8" s="256">
        <v>125</v>
      </c>
      <c r="AG8" s="256">
        <v>126</v>
      </c>
      <c r="AH8" s="227">
        <f t="shared" si="0"/>
        <v>97.65625</v>
      </c>
      <c r="AI8" s="256">
        <v>7</v>
      </c>
      <c r="AJ8" s="256">
        <v>7</v>
      </c>
      <c r="AK8" s="256">
        <v>7</v>
      </c>
      <c r="AL8" s="227">
        <f t="shared" si="1"/>
        <v>100</v>
      </c>
      <c r="AM8" s="256">
        <v>146</v>
      </c>
      <c r="AN8" s="256">
        <v>193</v>
      </c>
      <c r="AO8" s="256">
        <v>359</v>
      </c>
      <c r="AP8" s="256">
        <v>7</v>
      </c>
      <c r="AQ8" s="256">
        <v>1</v>
      </c>
      <c r="AR8" s="256">
        <v>1678</v>
      </c>
      <c r="AS8" s="256">
        <v>1</v>
      </c>
      <c r="AT8" s="256">
        <v>477</v>
      </c>
      <c r="AU8" s="256">
        <v>467</v>
      </c>
      <c r="AV8" s="256">
        <v>1036</v>
      </c>
      <c r="AW8" s="256">
        <v>54</v>
      </c>
      <c r="AX8" s="256">
        <v>1</v>
      </c>
      <c r="AY8" s="256">
        <v>27061</v>
      </c>
      <c r="AZ8" s="256">
        <v>6</v>
      </c>
      <c r="BA8" s="256">
        <v>1</v>
      </c>
    </row>
    <row r="9" spans="1:54" s="219" customFormat="1" ht="14.25" customHeight="1">
      <c r="A9" s="382" t="s">
        <v>316</v>
      </c>
      <c r="B9" s="248" t="s">
        <v>179</v>
      </c>
      <c r="C9" s="260"/>
      <c r="D9" s="261">
        <f>IF(SUM(D11,D13,D15,D17,D19,D21,D23,D25,D27,D29,D31,D33,D35,D37,D39,D41,D43,D45,D47)=0,"-",SUM(D11,D13,D15,D17,D19,D21,D23,D25,D27,D29,D31,D33,D35,D37,D39,D41,D43,D45,D47))</f>
        <v>2089</v>
      </c>
      <c r="E9" s="261">
        <f t="shared" ref="E9:AC9" si="2">IF(SUM(E11,E13,E15,E17,E19,E21,E23,E25,E27,E29,E31,E33,E35,E37,E39,E41,E43,E45,E47)=0,"-",SUM(E11,E13,E15,E17,E19,E21,E23,E25,E27,E29,E31,E33,E35,E37,E39,E41,E43,E45,E47))</f>
        <v>1884</v>
      </c>
      <c r="F9" s="261">
        <f t="shared" si="2"/>
        <v>168</v>
      </c>
      <c r="G9" s="261">
        <f t="shared" si="2"/>
        <v>19</v>
      </c>
      <c r="H9" s="261">
        <f t="shared" si="2"/>
        <v>14</v>
      </c>
      <c r="I9" s="261">
        <f t="shared" si="2"/>
        <v>2</v>
      </c>
      <c r="J9" s="261">
        <f t="shared" si="2"/>
        <v>2</v>
      </c>
      <c r="K9" s="261">
        <f t="shared" si="2"/>
        <v>3145</v>
      </c>
      <c r="L9" s="261">
        <f t="shared" si="2"/>
        <v>25868</v>
      </c>
      <c r="M9" s="261">
        <f t="shared" si="2"/>
        <v>50</v>
      </c>
      <c r="N9" s="261">
        <f t="shared" si="2"/>
        <v>50</v>
      </c>
      <c r="O9" s="261">
        <f t="shared" si="2"/>
        <v>33</v>
      </c>
      <c r="P9" s="261">
        <f t="shared" si="2"/>
        <v>33</v>
      </c>
      <c r="Q9" s="261">
        <f t="shared" si="2"/>
        <v>33</v>
      </c>
      <c r="R9" s="261">
        <f t="shared" si="2"/>
        <v>1895</v>
      </c>
      <c r="S9" s="261">
        <f t="shared" si="2"/>
        <v>1851</v>
      </c>
      <c r="T9" s="261">
        <f t="shared" si="2"/>
        <v>1880</v>
      </c>
      <c r="U9" s="261">
        <f t="shared" si="2"/>
        <v>484</v>
      </c>
      <c r="V9" s="261">
        <f t="shared" si="2"/>
        <v>467</v>
      </c>
      <c r="W9" s="261">
        <f t="shared" si="2"/>
        <v>468</v>
      </c>
      <c r="X9" s="261">
        <f t="shared" si="2"/>
        <v>1836</v>
      </c>
      <c r="Y9" s="261">
        <f t="shared" si="2"/>
        <v>1790</v>
      </c>
      <c r="Z9" s="261">
        <f t="shared" si="2"/>
        <v>1797</v>
      </c>
      <c r="AA9" s="261">
        <f t="shared" si="2"/>
        <v>2112</v>
      </c>
      <c r="AB9" s="261">
        <f t="shared" si="2"/>
        <v>2047</v>
      </c>
      <c r="AC9" s="261">
        <f t="shared" si="2"/>
        <v>2060</v>
      </c>
      <c r="AD9" s="249">
        <f>IF(OR(AA9="",AB9="",AA9="-",AB9="-"),"-",AB9/AA9*100)</f>
        <v>96.922348484848484</v>
      </c>
      <c r="AE9" s="261">
        <f t="shared" ref="AE9:AG10" si="3">IF(SUM(AE11,AE13,AE15,AE17,AE19,AE21,AE23,AE25,AE27,AE29,AE31,AE33,AE35,AE37,AE39,AE41,AE43,AE45,AE47)=0,"-",SUM(AE11,AE13,AE15,AE17,AE19,AE21,AE23,AE25,AE27,AE29,AE31,AE33,AE35,AE37,AE39,AE41,AE43,AE45,AE47))</f>
        <v>2350</v>
      </c>
      <c r="AF9" s="261">
        <f t="shared" si="3"/>
        <v>2274</v>
      </c>
      <c r="AG9" s="261">
        <f t="shared" si="3"/>
        <v>2275</v>
      </c>
      <c r="AH9" s="249">
        <f t="shared" si="0"/>
        <v>96.765957446808514</v>
      </c>
      <c r="AI9" s="261" t="str">
        <f t="shared" ref="AI9:AK10" si="4">IF(SUM(AI11,AI13,AI15,AI17,AI19,AI21,AI23,AI25,AI27,AI29,AI31,AI33,AI35,AI37,AI39,AI41,AI43,AI45,AI47)=0,"-",SUM(AI11,AI13,AI15,AI17,AI19,AI21,AI23,AI25,AI27,AI29,AI31,AI33,AI35,AI37,AI39,AI41,AI43,AI45,AI47))</f>
        <v>-</v>
      </c>
      <c r="AJ9" s="261" t="str">
        <f t="shared" si="4"/>
        <v>-</v>
      </c>
      <c r="AK9" s="261" t="str">
        <f t="shared" si="4"/>
        <v>-</v>
      </c>
      <c r="AL9" s="249" t="str">
        <f t="shared" si="1"/>
        <v>-</v>
      </c>
      <c r="AM9" s="261">
        <f t="shared" ref="AM9:AW9" si="5">IF(SUM(AM11,AM13,AM15,AM17,AM19,AM21,AM23,AM25,AM27,AM29,AM31,AM33,AM35,AM37,AM39,AM41,AM43,AM45,AM47)=0,"-",SUM(AM11,AM13,AM15,AM17,AM19,AM21,AM23,AM25,AM27,AM29,AM31,AM33,AM35,AM37,AM39,AM41,AM43,AM45,AM47))</f>
        <v>449</v>
      </c>
      <c r="AN9" s="261">
        <f t="shared" si="5"/>
        <v>476</v>
      </c>
      <c r="AO9" s="261">
        <f t="shared" si="5"/>
        <v>51</v>
      </c>
      <c r="AP9" s="261" t="str">
        <f t="shared" si="5"/>
        <v>-</v>
      </c>
      <c r="AQ9" s="261" t="str">
        <f t="shared" si="5"/>
        <v>-</v>
      </c>
      <c r="AR9" s="261">
        <f t="shared" si="5"/>
        <v>29</v>
      </c>
      <c r="AS9" s="261">
        <f t="shared" si="5"/>
        <v>5</v>
      </c>
      <c r="AT9" s="261">
        <f t="shared" si="5"/>
        <v>6</v>
      </c>
      <c r="AU9" s="261">
        <f t="shared" si="5"/>
        <v>35</v>
      </c>
      <c r="AV9" s="261">
        <f t="shared" si="5"/>
        <v>84</v>
      </c>
      <c r="AW9" s="261" t="str">
        <f t="shared" si="5"/>
        <v>-</v>
      </c>
      <c r="AX9" s="261">
        <f t="shared" ref="AX9:BA10" si="6">IF(SUM(AX11,AX13,AX15,AX17,AX19,AX21,AX23,AX25,AX27,AX29,AX31,AX33,AX35,AX37,AX39,AX41,AX43,AX45,AX47)=0,"-",SUM(AX11,AX13,AX15,AX17,AX19,AX21,AX23,AX25,AX27,AX29,AX31,AX33,AX35,AX37,AX39,AX41,AX43,AX45,AX47))</f>
        <v>3</v>
      </c>
      <c r="AY9" s="261">
        <f t="shared" si="6"/>
        <v>890</v>
      </c>
      <c r="AZ9" s="261" t="str">
        <f t="shared" si="6"/>
        <v>-</v>
      </c>
      <c r="BA9" s="261" t="str">
        <f t="shared" si="6"/>
        <v>-</v>
      </c>
    </row>
    <row r="10" spans="1:54" s="219" customFormat="1" ht="14.25" customHeight="1">
      <c r="A10" s="383"/>
      <c r="B10" s="250"/>
      <c r="C10" s="251" t="s">
        <v>181</v>
      </c>
      <c r="D10" s="262"/>
      <c r="E10" s="263"/>
      <c r="F10" s="263"/>
      <c r="G10" s="263"/>
      <c r="H10" s="263"/>
      <c r="I10" s="263"/>
      <c r="J10" s="263"/>
      <c r="K10" s="261">
        <f>IF(SUM(K12,K14,K16,K18,K20,K22,K24,K26,K28,K30,K32,K34,K36,K38,K40,K42,K44,K46,K48)=0,"-",SUM(K12,K14,K16,K18,K20,K22,K24,K26,K28,K30,K32,K34,K36,K38,K40,K42,K44,K46,K48))</f>
        <v>3114</v>
      </c>
      <c r="L10" s="261">
        <f t="shared" ref="L10:AC10" si="7">IF(SUM(L12,L14,L16,L18,L20,L22,L24,L26,L28,L30,L32,L34,L36,L38,L40,L42,L44,L46,L48)=0,"-",SUM(L12,L14,L16,L18,L20,L22,L24,L26,L28,L30,L32,L34,L36,L38,L40,L42,L44,L46,L48))</f>
        <v>25543</v>
      </c>
      <c r="M10" s="261">
        <f t="shared" si="7"/>
        <v>35</v>
      </c>
      <c r="N10" s="261">
        <f t="shared" si="7"/>
        <v>35</v>
      </c>
      <c r="O10" s="261">
        <f t="shared" si="7"/>
        <v>33</v>
      </c>
      <c r="P10" s="261">
        <f t="shared" si="7"/>
        <v>33</v>
      </c>
      <c r="Q10" s="261">
        <f t="shared" si="7"/>
        <v>33</v>
      </c>
      <c r="R10" s="261">
        <f t="shared" si="7"/>
        <v>38</v>
      </c>
      <c r="S10" s="261">
        <f t="shared" si="7"/>
        <v>38</v>
      </c>
      <c r="T10" s="261">
        <f t="shared" si="7"/>
        <v>38</v>
      </c>
      <c r="U10" s="261">
        <f t="shared" si="7"/>
        <v>37</v>
      </c>
      <c r="V10" s="261">
        <f t="shared" si="7"/>
        <v>32</v>
      </c>
      <c r="W10" s="261">
        <f t="shared" si="7"/>
        <v>32</v>
      </c>
      <c r="X10" s="261">
        <f t="shared" si="7"/>
        <v>1084</v>
      </c>
      <c r="Y10" s="261">
        <f t="shared" si="7"/>
        <v>1061</v>
      </c>
      <c r="Z10" s="261">
        <f t="shared" si="7"/>
        <v>1061</v>
      </c>
      <c r="AA10" s="261">
        <f t="shared" si="7"/>
        <v>21</v>
      </c>
      <c r="AB10" s="261">
        <f t="shared" si="7"/>
        <v>21</v>
      </c>
      <c r="AC10" s="261">
        <f t="shared" si="7"/>
        <v>21</v>
      </c>
      <c r="AD10" s="249">
        <f>IF(OR(AA10="",AB10="",AA10="-",AB10="-"),"-",AB10/AA10*100)</f>
        <v>100</v>
      </c>
      <c r="AE10" s="261">
        <f t="shared" si="3"/>
        <v>18</v>
      </c>
      <c r="AF10" s="261">
        <f t="shared" si="3"/>
        <v>18</v>
      </c>
      <c r="AG10" s="261">
        <f t="shared" si="3"/>
        <v>18</v>
      </c>
      <c r="AH10" s="249">
        <f t="shared" si="0"/>
        <v>100</v>
      </c>
      <c r="AI10" s="261" t="str">
        <f t="shared" si="4"/>
        <v>-</v>
      </c>
      <c r="AJ10" s="261" t="str">
        <f t="shared" si="4"/>
        <v>-</v>
      </c>
      <c r="AK10" s="261" t="str">
        <f t="shared" si="4"/>
        <v>-</v>
      </c>
      <c r="AL10" s="249" t="str">
        <f t="shared" si="1"/>
        <v>-</v>
      </c>
      <c r="AM10" s="261" t="str">
        <f t="shared" ref="AM10:AW10" si="8">IF(SUM(AM12,AM14,AM16,AM18,AM20,AM22,AM24,AM26,AM28,AM30,AM32,AM34,AM36,AM38,AM40,AM42,AM44,AM46,AM48)=0,"-",SUM(AM12,AM14,AM16,AM18,AM20,AM22,AM24,AM26,AM28,AM30,AM32,AM34,AM36,AM38,AM40,AM42,AM44,AM46,AM48))</f>
        <v>-</v>
      </c>
      <c r="AN10" s="261" t="str">
        <f t="shared" si="8"/>
        <v>-</v>
      </c>
      <c r="AO10" s="261">
        <f t="shared" si="8"/>
        <v>51</v>
      </c>
      <c r="AP10" s="261" t="str">
        <f t="shared" si="8"/>
        <v>-</v>
      </c>
      <c r="AQ10" s="261" t="str">
        <f t="shared" si="8"/>
        <v>-</v>
      </c>
      <c r="AR10" s="261">
        <f t="shared" si="8"/>
        <v>25</v>
      </c>
      <c r="AS10" s="261" t="str">
        <f t="shared" si="8"/>
        <v>-</v>
      </c>
      <c r="AT10" s="261" t="str">
        <f t="shared" si="8"/>
        <v>-</v>
      </c>
      <c r="AU10" s="261">
        <f t="shared" si="8"/>
        <v>29</v>
      </c>
      <c r="AV10" s="261">
        <f t="shared" si="8"/>
        <v>47</v>
      </c>
      <c r="AW10" s="261" t="str">
        <f t="shared" si="8"/>
        <v>-</v>
      </c>
      <c r="AX10" s="261" t="str">
        <f t="shared" si="6"/>
        <v>-</v>
      </c>
      <c r="AY10" s="261">
        <f t="shared" si="6"/>
        <v>871</v>
      </c>
      <c r="AZ10" s="261" t="str">
        <f t="shared" si="6"/>
        <v>-</v>
      </c>
      <c r="BA10" s="261" t="str">
        <f t="shared" si="6"/>
        <v>-</v>
      </c>
    </row>
    <row r="11" spans="1:54" s="219" customFormat="1" ht="14.25" customHeight="1">
      <c r="A11" s="366" t="s">
        <v>297</v>
      </c>
      <c r="B11" s="97" t="s">
        <v>179</v>
      </c>
      <c r="C11" s="294"/>
      <c r="D11" s="122">
        <v>1141</v>
      </c>
      <c r="E11" s="122">
        <v>1014</v>
      </c>
      <c r="F11" s="122">
        <v>107</v>
      </c>
      <c r="G11" s="122">
        <v>10</v>
      </c>
      <c r="H11" s="122">
        <v>8</v>
      </c>
      <c r="I11" s="122">
        <v>2</v>
      </c>
      <c r="J11" s="122" t="s">
        <v>319</v>
      </c>
      <c r="K11" s="122">
        <v>1789</v>
      </c>
      <c r="L11" s="122">
        <v>13970</v>
      </c>
      <c r="M11" s="122" t="s">
        <v>319</v>
      </c>
      <c r="N11" s="122" t="s">
        <v>319</v>
      </c>
      <c r="O11" s="122" t="s">
        <v>319</v>
      </c>
      <c r="P11" s="122" t="s">
        <v>319</v>
      </c>
      <c r="Q11" s="122" t="s">
        <v>319</v>
      </c>
      <c r="R11" s="122">
        <v>1016</v>
      </c>
      <c r="S11" s="122">
        <v>1004</v>
      </c>
      <c r="T11" s="122">
        <v>1027</v>
      </c>
      <c r="U11" s="122" t="s">
        <v>319</v>
      </c>
      <c r="V11" s="122" t="s">
        <v>319</v>
      </c>
      <c r="W11" s="122" t="s">
        <v>319</v>
      </c>
      <c r="X11" s="122">
        <v>1068</v>
      </c>
      <c r="Y11" s="122">
        <v>1045</v>
      </c>
      <c r="Z11" s="122">
        <v>1045</v>
      </c>
      <c r="AA11" s="122">
        <v>1133</v>
      </c>
      <c r="AB11" s="122">
        <v>1097</v>
      </c>
      <c r="AC11" s="122">
        <v>1110</v>
      </c>
      <c r="AD11" s="295">
        <f>IF(OR(AA11="",AB11="",AA11="-",AB11="-"),"-",AB11/AA11*100)</f>
        <v>96.822594880847319</v>
      </c>
      <c r="AE11" s="122">
        <v>1175</v>
      </c>
      <c r="AF11" s="122">
        <v>1141</v>
      </c>
      <c r="AG11" s="122">
        <v>1142</v>
      </c>
      <c r="AH11" s="295">
        <f t="shared" si="0"/>
        <v>97.106382978723403</v>
      </c>
      <c r="AI11" s="122" t="s">
        <v>319</v>
      </c>
      <c r="AJ11" s="122" t="s">
        <v>319</v>
      </c>
      <c r="AK11" s="122" t="s">
        <v>319</v>
      </c>
      <c r="AL11" s="295" t="str">
        <f t="shared" si="1"/>
        <v>-</v>
      </c>
      <c r="AM11" s="122" t="s">
        <v>319</v>
      </c>
      <c r="AN11" s="122" t="s">
        <v>319</v>
      </c>
      <c r="AO11" s="122" t="s">
        <v>319</v>
      </c>
      <c r="AP11" s="122" t="s">
        <v>319</v>
      </c>
      <c r="AQ11" s="122" t="s">
        <v>319</v>
      </c>
      <c r="AR11" s="122">
        <v>25</v>
      </c>
      <c r="AS11" s="122" t="s">
        <v>319</v>
      </c>
      <c r="AT11" s="122" t="s">
        <v>319</v>
      </c>
      <c r="AU11" s="122">
        <v>29</v>
      </c>
      <c r="AV11" s="122">
        <v>47</v>
      </c>
      <c r="AW11" s="122" t="s">
        <v>319</v>
      </c>
      <c r="AX11" s="122" t="s">
        <v>319</v>
      </c>
      <c r="AY11" s="122" t="s">
        <v>319</v>
      </c>
      <c r="AZ11" s="122" t="s">
        <v>319</v>
      </c>
      <c r="BA11" s="122" t="s">
        <v>319</v>
      </c>
    </row>
    <row r="12" spans="1:54" s="219" customFormat="1" ht="14.25" customHeight="1">
      <c r="A12" s="367"/>
      <c r="B12" s="99"/>
      <c r="C12" s="168" t="s">
        <v>181</v>
      </c>
      <c r="D12" s="264"/>
      <c r="E12" s="264"/>
      <c r="F12" s="264"/>
      <c r="G12" s="264"/>
      <c r="H12" s="264"/>
      <c r="I12" s="264"/>
      <c r="J12" s="264"/>
      <c r="K12" s="122">
        <v>1789</v>
      </c>
      <c r="L12" s="122">
        <v>13970</v>
      </c>
      <c r="M12" s="122" t="s">
        <v>319</v>
      </c>
      <c r="N12" s="122" t="s">
        <v>319</v>
      </c>
      <c r="O12" s="122" t="s">
        <v>319</v>
      </c>
      <c r="P12" s="122" t="s">
        <v>319</v>
      </c>
      <c r="Q12" s="122" t="s">
        <v>319</v>
      </c>
      <c r="R12" s="122" t="s">
        <v>319</v>
      </c>
      <c r="S12" s="122" t="s">
        <v>319</v>
      </c>
      <c r="T12" s="122" t="s">
        <v>319</v>
      </c>
      <c r="U12" s="122" t="s">
        <v>319</v>
      </c>
      <c r="V12" s="122" t="s">
        <v>319</v>
      </c>
      <c r="W12" s="122" t="s">
        <v>319</v>
      </c>
      <c r="X12" s="122">
        <v>1068</v>
      </c>
      <c r="Y12" s="122">
        <v>1045</v>
      </c>
      <c r="Z12" s="122">
        <v>1045</v>
      </c>
      <c r="AA12" s="122" t="s">
        <v>319</v>
      </c>
      <c r="AB12" s="122" t="s">
        <v>319</v>
      </c>
      <c r="AC12" s="122" t="s">
        <v>319</v>
      </c>
      <c r="AD12" s="295" t="str">
        <f t="shared" ref="AD12:AD48" si="9">IF(OR(AA12="",AB12="",AA12="-",AB12="-"),"-",AB12/AA12*100)</f>
        <v>-</v>
      </c>
      <c r="AE12" s="122" t="s">
        <v>319</v>
      </c>
      <c r="AF12" s="122" t="s">
        <v>319</v>
      </c>
      <c r="AG12" s="122" t="s">
        <v>319</v>
      </c>
      <c r="AH12" s="295" t="str">
        <f t="shared" si="0"/>
        <v>-</v>
      </c>
      <c r="AI12" s="122" t="s">
        <v>319</v>
      </c>
      <c r="AJ12" s="122" t="s">
        <v>319</v>
      </c>
      <c r="AK12" s="122" t="s">
        <v>319</v>
      </c>
      <c r="AL12" s="295" t="str">
        <f t="shared" si="1"/>
        <v>-</v>
      </c>
      <c r="AM12" s="122" t="s">
        <v>319</v>
      </c>
      <c r="AN12" s="122" t="s">
        <v>319</v>
      </c>
      <c r="AO12" s="122" t="s">
        <v>319</v>
      </c>
      <c r="AP12" s="122" t="s">
        <v>319</v>
      </c>
      <c r="AQ12" s="122" t="s">
        <v>319</v>
      </c>
      <c r="AR12" s="122">
        <v>25</v>
      </c>
      <c r="AS12" s="122" t="s">
        <v>319</v>
      </c>
      <c r="AT12" s="122" t="s">
        <v>319</v>
      </c>
      <c r="AU12" s="122">
        <v>29</v>
      </c>
      <c r="AV12" s="122">
        <v>47</v>
      </c>
      <c r="AW12" s="122" t="s">
        <v>319</v>
      </c>
      <c r="AX12" s="122" t="s">
        <v>319</v>
      </c>
      <c r="AY12" s="122" t="s">
        <v>319</v>
      </c>
      <c r="AZ12" s="122" t="s">
        <v>319</v>
      </c>
      <c r="BA12" s="122" t="s">
        <v>319</v>
      </c>
    </row>
    <row r="13" spans="1:54" s="219" customFormat="1" ht="14.25" customHeight="1">
      <c r="A13" s="366" t="s">
        <v>298</v>
      </c>
      <c r="B13" s="97" t="s">
        <v>179</v>
      </c>
      <c r="C13" s="294"/>
      <c r="D13" s="122">
        <v>252</v>
      </c>
      <c r="E13" s="122">
        <v>228</v>
      </c>
      <c r="F13" s="122">
        <v>19</v>
      </c>
      <c r="G13" s="122">
        <v>2</v>
      </c>
      <c r="H13" s="122">
        <v>3</v>
      </c>
      <c r="I13" s="122" t="s">
        <v>319</v>
      </c>
      <c r="J13" s="122" t="s">
        <v>319</v>
      </c>
      <c r="K13" s="122">
        <v>411</v>
      </c>
      <c r="L13" s="122">
        <v>3130</v>
      </c>
      <c r="M13" s="122" t="s">
        <v>319</v>
      </c>
      <c r="N13" s="122" t="s">
        <v>319</v>
      </c>
      <c r="O13" s="122" t="s">
        <v>319</v>
      </c>
      <c r="P13" s="122" t="s">
        <v>319</v>
      </c>
      <c r="Q13" s="122" t="s">
        <v>319</v>
      </c>
      <c r="R13" s="122">
        <v>224</v>
      </c>
      <c r="S13" s="122">
        <v>220</v>
      </c>
      <c r="T13" s="122">
        <v>226</v>
      </c>
      <c r="U13" s="122" t="s">
        <v>319</v>
      </c>
      <c r="V13" s="122" t="s">
        <v>319</v>
      </c>
      <c r="W13" s="122" t="s">
        <v>319</v>
      </c>
      <c r="X13" s="122">
        <v>276</v>
      </c>
      <c r="Y13" s="122">
        <v>273</v>
      </c>
      <c r="Z13" s="122">
        <v>280</v>
      </c>
      <c r="AA13" s="122">
        <v>273</v>
      </c>
      <c r="AB13" s="122">
        <v>268</v>
      </c>
      <c r="AC13" s="122">
        <v>268</v>
      </c>
      <c r="AD13" s="295">
        <f t="shared" si="9"/>
        <v>98.168498168498161</v>
      </c>
      <c r="AE13" s="122">
        <v>293</v>
      </c>
      <c r="AF13" s="122">
        <v>287</v>
      </c>
      <c r="AG13" s="122">
        <v>287</v>
      </c>
      <c r="AH13" s="295">
        <f t="shared" si="0"/>
        <v>97.952218430034137</v>
      </c>
      <c r="AI13" s="122" t="s">
        <v>319</v>
      </c>
      <c r="AJ13" s="122" t="s">
        <v>319</v>
      </c>
      <c r="AK13" s="122" t="s">
        <v>319</v>
      </c>
      <c r="AL13" s="295" t="str">
        <f t="shared" si="1"/>
        <v>-</v>
      </c>
      <c r="AM13" s="122">
        <v>304</v>
      </c>
      <c r="AN13" s="122">
        <v>304</v>
      </c>
      <c r="AO13" s="122" t="s">
        <v>319</v>
      </c>
      <c r="AP13" s="122" t="s">
        <v>319</v>
      </c>
      <c r="AQ13" s="122" t="s">
        <v>319</v>
      </c>
      <c r="AR13" s="122">
        <v>1</v>
      </c>
      <c r="AS13" s="122" t="s">
        <v>319</v>
      </c>
      <c r="AT13" s="122">
        <v>2</v>
      </c>
      <c r="AU13" s="122">
        <v>3</v>
      </c>
      <c r="AV13" s="122">
        <v>13</v>
      </c>
      <c r="AW13" s="122" t="s">
        <v>319</v>
      </c>
      <c r="AX13" s="122" t="s">
        <v>319</v>
      </c>
      <c r="AY13" s="122">
        <v>244</v>
      </c>
      <c r="AZ13" s="122" t="s">
        <v>319</v>
      </c>
      <c r="BA13" s="122" t="s">
        <v>319</v>
      </c>
    </row>
    <row r="14" spans="1:54" s="219" customFormat="1" ht="14.25" customHeight="1">
      <c r="A14" s="367"/>
      <c r="B14" s="99"/>
      <c r="C14" s="168" t="s">
        <v>181</v>
      </c>
      <c r="D14" s="264"/>
      <c r="E14" s="264"/>
      <c r="F14" s="264"/>
      <c r="G14" s="264"/>
      <c r="H14" s="264"/>
      <c r="I14" s="264"/>
      <c r="J14" s="264"/>
      <c r="K14" s="122">
        <v>411</v>
      </c>
      <c r="L14" s="122">
        <v>3130</v>
      </c>
      <c r="M14" s="122" t="s">
        <v>319</v>
      </c>
      <c r="N14" s="122" t="s">
        <v>319</v>
      </c>
      <c r="O14" s="122" t="s">
        <v>319</v>
      </c>
      <c r="P14" s="122" t="s">
        <v>319</v>
      </c>
      <c r="Q14" s="122" t="s">
        <v>319</v>
      </c>
      <c r="R14" s="122" t="s">
        <v>319</v>
      </c>
      <c r="S14" s="122" t="s">
        <v>319</v>
      </c>
      <c r="T14" s="122" t="s">
        <v>319</v>
      </c>
      <c r="U14" s="122" t="s">
        <v>319</v>
      </c>
      <c r="V14" s="122" t="s">
        <v>319</v>
      </c>
      <c r="W14" s="122" t="s">
        <v>319</v>
      </c>
      <c r="X14" s="122" t="s">
        <v>319</v>
      </c>
      <c r="Y14" s="122" t="s">
        <v>319</v>
      </c>
      <c r="Z14" s="122" t="s">
        <v>319</v>
      </c>
      <c r="AA14" s="122" t="s">
        <v>319</v>
      </c>
      <c r="AB14" s="122" t="s">
        <v>319</v>
      </c>
      <c r="AC14" s="122" t="s">
        <v>319</v>
      </c>
      <c r="AD14" s="295" t="str">
        <f t="shared" si="9"/>
        <v>-</v>
      </c>
      <c r="AE14" s="122" t="s">
        <v>319</v>
      </c>
      <c r="AF14" s="122" t="s">
        <v>319</v>
      </c>
      <c r="AG14" s="122" t="s">
        <v>319</v>
      </c>
      <c r="AH14" s="295" t="str">
        <f t="shared" si="0"/>
        <v>-</v>
      </c>
      <c r="AI14" s="122" t="s">
        <v>319</v>
      </c>
      <c r="AJ14" s="122" t="s">
        <v>319</v>
      </c>
      <c r="AK14" s="122" t="s">
        <v>319</v>
      </c>
      <c r="AL14" s="295" t="str">
        <f t="shared" si="1"/>
        <v>-</v>
      </c>
      <c r="AM14" s="122" t="s">
        <v>319</v>
      </c>
      <c r="AN14" s="122" t="s">
        <v>319</v>
      </c>
      <c r="AO14" s="122" t="s">
        <v>319</v>
      </c>
      <c r="AP14" s="122" t="s">
        <v>319</v>
      </c>
      <c r="AQ14" s="122" t="s">
        <v>319</v>
      </c>
      <c r="AR14" s="122" t="s">
        <v>319</v>
      </c>
      <c r="AS14" s="122" t="s">
        <v>319</v>
      </c>
      <c r="AT14" s="122" t="s">
        <v>319</v>
      </c>
      <c r="AU14" s="122" t="s">
        <v>319</v>
      </c>
      <c r="AV14" s="122" t="s">
        <v>319</v>
      </c>
      <c r="AW14" s="122" t="s">
        <v>319</v>
      </c>
      <c r="AX14" s="122" t="s">
        <v>319</v>
      </c>
      <c r="AY14" s="122">
        <v>244</v>
      </c>
      <c r="AZ14" s="122" t="s">
        <v>319</v>
      </c>
      <c r="BA14" s="122" t="s">
        <v>319</v>
      </c>
    </row>
    <row r="15" spans="1:54" s="219" customFormat="1" ht="14.25" customHeight="1">
      <c r="A15" s="371" t="s">
        <v>299</v>
      </c>
      <c r="B15" s="97" t="s">
        <v>179</v>
      </c>
      <c r="C15" s="294"/>
      <c r="D15" s="122">
        <v>29</v>
      </c>
      <c r="E15" s="122">
        <v>28</v>
      </c>
      <c r="F15" s="122">
        <v>1</v>
      </c>
      <c r="G15" s="122" t="s">
        <v>319</v>
      </c>
      <c r="H15" s="122" t="s">
        <v>319</v>
      </c>
      <c r="I15" s="122" t="s">
        <v>319</v>
      </c>
      <c r="J15" s="122" t="s">
        <v>319</v>
      </c>
      <c r="K15" s="122">
        <v>51</v>
      </c>
      <c r="L15" s="122">
        <v>372</v>
      </c>
      <c r="M15" s="122">
        <v>35</v>
      </c>
      <c r="N15" s="122">
        <v>35</v>
      </c>
      <c r="O15" s="122">
        <v>33</v>
      </c>
      <c r="P15" s="122">
        <v>33</v>
      </c>
      <c r="Q15" s="122">
        <v>33</v>
      </c>
      <c r="R15" s="122">
        <v>41</v>
      </c>
      <c r="S15" s="122">
        <v>41</v>
      </c>
      <c r="T15" s="122">
        <v>41</v>
      </c>
      <c r="U15" s="122" t="s">
        <v>319</v>
      </c>
      <c r="V15" s="122" t="s">
        <v>319</v>
      </c>
      <c r="W15" s="122" t="s">
        <v>319</v>
      </c>
      <c r="X15" s="122">
        <v>38</v>
      </c>
      <c r="Y15" s="122">
        <v>38</v>
      </c>
      <c r="Z15" s="122">
        <v>38</v>
      </c>
      <c r="AA15" s="122">
        <v>25</v>
      </c>
      <c r="AB15" s="122">
        <v>25</v>
      </c>
      <c r="AC15" s="122">
        <v>25</v>
      </c>
      <c r="AD15" s="295">
        <f t="shared" si="9"/>
        <v>100</v>
      </c>
      <c r="AE15" s="122">
        <v>28</v>
      </c>
      <c r="AF15" s="122">
        <v>28</v>
      </c>
      <c r="AG15" s="122">
        <v>28</v>
      </c>
      <c r="AH15" s="295">
        <f t="shared" si="0"/>
        <v>100</v>
      </c>
      <c r="AI15" s="122" t="s">
        <v>319</v>
      </c>
      <c r="AJ15" s="122" t="s">
        <v>319</v>
      </c>
      <c r="AK15" s="122" t="s">
        <v>319</v>
      </c>
      <c r="AL15" s="295" t="str">
        <f t="shared" si="1"/>
        <v>-</v>
      </c>
      <c r="AM15" s="122">
        <v>23</v>
      </c>
      <c r="AN15" s="122">
        <v>50</v>
      </c>
      <c r="AO15" s="122" t="s">
        <v>319</v>
      </c>
      <c r="AP15" s="122" t="s">
        <v>319</v>
      </c>
      <c r="AQ15" s="122" t="s">
        <v>319</v>
      </c>
      <c r="AR15" s="122" t="s">
        <v>319</v>
      </c>
      <c r="AS15" s="122" t="s">
        <v>319</v>
      </c>
      <c r="AT15" s="122" t="s">
        <v>319</v>
      </c>
      <c r="AU15" s="122" t="s">
        <v>319</v>
      </c>
      <c r="AV15" s="122" t="s">
        <v>319</v>
      </c>
      <c r="AW15" s="122" t="s">
        <v>319</v>
      </c>
      <c r="AX15" s="122">
        <v>2</v>
      </c>
      <c r="AY15" s="122">
        <v>30</v>
      </c>
      <c r="AZ15" s="122" t="s">
        <v>319</v>
      </c>
      <c r="BA15" s="122" t="s">
        <v>319</v>
      </c>
    </row>
    <row r="16" spans="1:54" s="219" customFormat="1" ht="14.25" customHeight="1">
      <c r="A16" s="372"/>
      <c r="B16" s="99"/>
      <c r="C16" s="168" t="s">
        <v>181</v>
      </c>
      <c r="D16" s="264"/>
      <c r="E16" s="264"/>
      <c r="F16" s="264"/>
      <c r="G16" s="264"/>
      <c r="H16" s="264"/>
      <c r="I16" s="264"/>
      <c r="J16" s="264"/>
      <c r="K16" s="122">
        <v>51</v>
      </c>
      <c r="L16" s="122">
        <v>372</v>
      </c>
      <c r="M16" s="122">
        <v>35</v>
      </c>
      <c r="N16" s="122">
        <v>35</v>
      </c>
      <c r="O16" s="122">
        <v>33</v>
      </c>
      <c r="P16" s="122">
        <v>33</v>
      </c>
      <c r="Q16" s="122">
        <v>33</v>
      </c>
      <c r="R16" s="122" t="s">
        <v>319</v>
      </c>
      <c r="S16" s="122" t="s">
        <v>319</v>
      </c>
      <c r="T16" s="122" t="s">
        <v>319</v>
      </c>
      <c r="U16" s="122" t="s">
        <v>319</v>
      </c>
      <c r="V16" s="122" t="s">
        <v>319</v>
      </c>
      <c r="W16" s="122" t="s">
        <v>319</v>
      </c>
      <c r="X16" s="122" t="s">
        <v>319</v>
      </c>
      <c r="Y16" s="122" t="s">
        <v>319</v>
      </c>
      <c r="Z16" s="122" t="s">
        <v>319</v>
      </c>
      <c r="AA16" s="122" t="s">
        <v>319</v>
      </c>
      <c r="AB16" s="122" t="s">
        <v>319</v>
      </c>
      <c r="AC16" s="122" t="s">
        <v>319</v>
      </c>
      <c r="AD16" s="295" t="str">
        <f t="shared" si="9"/>
        <v>-</v>
      </c>
      <c r="AE16" s="122" t="s">
        <v>319</v>
      </c>
      <c r="AF16" s="122" t="s">
        <v>319</v>
      </c>
      <c r="AG16" s="122" t="s">
        <v>319</v>
      </c>
      <c r="AH16" s="295" t="str">
        <f t="shared" si="0"/>
        <v>-</v>
      </c>
      <c r="AI16" s="122" t="s">
        <v>319</v>
      </c>
      <c r="AJ16" s="122" t="s">
        <v>319</v>
      </c>
      <c r="AK16" s="122" t="s">
        <v>319</v>
      </c>
      <c r="AL16" s="295" t="str">
        <f t="shared" si="1"/>
        <v>-</v>
      </c>
      <c r="AM16" s="122" t="s">
        <v>319</v>
      </c>
      <c r="AN16" s="122" t="s">
        <v>319</v>
      </c>
      <c r="AO16" s="122" t="s">
        <v>319</v>
      </c>
      <c r="AP16" s="122" t="s">
        <v>319</v>
      </c>
      <c r="AQ16" s="122" t="s">
        <v>319</v>
      </c>
      <c r="AR16" s="122" t="s">
        <v>319</v>
      </c>
      <c r="AS16" s="122" t="s">
        <v>319</v>
      </c>
      <c r="AT16" s="122" t="s">
        <v>319</v>
      </c>
      <c r="AU16" s="122" t="s">
        <v>319</v>
      </c>
      <c r="AV16" s="122" t="s">
        <v>319</v>
      </c>
      <c r="AW16" s="122" t="s">
        <v>319</v>
      </c>
      <c r="AX16" s="122" t="s">
        <v>319</v>
      </c>
      <c r="AY16" s="122">
        <v>30</v>
      </c>
      <c r="AZ16" s="122" t="s">
        <v>319</v>
      </c>
      <c r="BA16" s="122" t="s">
        <v>319</v>
      </c>
    </row>
    <row r="17" spans="1:53" s="219" customFormat="1" ht="14.25" customHeight="1">
      <c r="A17" s="371" t="s">
        <v>300</v>
      </c>
      <c r="B17" s="97" t="s">
        <v>179</v>
      </c>
      <c r="C17" s="294"/>
      <c r="D17" s="122">
        <v>35</v>
      </c>
      <c r="E17" s="122">
        <v>32</v>
      </c>
      <c r="F17" s="122">
        <v>3</v>
      </c>
      <c r="G17" s="122" t="s">
        <v>319</v>
      </c>
      <c r="H17" s="122" t="s">
        <v>319</v>
      </c>
      <c r="I17" s="122" t="s">
        <v>319</v>
      </c>
      <c r="J17" s="122" t="s">
        <v>319</v>
      </c>
      <c r="K17" s="122">
        <v>52</v>
      </c>
      <c r="L17" s="122">
        <v>371</v>
      </c>
      <c r="M17" s="122" t="s">
        <v>319</v>
      </c>
      <c r="N17" s="122" t="s">
        <v>319</v>
      </c>
      <c r="O17" s="122" t="s">
        <v>319</v>
      </c>
      <c r="P17" s="122" t="s">
        <v>319</v>
      </c>
      <c r="Q17" s="122" t="s">
        <v>319</v>
      </c>
      <c r="R17" s="122">
        <v>32</v>
      </c>
      <c r="S17" s="122">
        <v>29</v>
      </c>
      <c r="T17" s="122">
        <v>29</v>
      </c>
      <c r="U17" s="122">
        <v>43</v>
      </c>
      <c r="V17" s="122">
        <v>40</v>
      </c>
      <c r="W17" s="122">
        <v>40</v>
      </c>
      <c r="X17" s="122" t="s">
        <v>319</v>
      </c>
      <c r="Y17" s="122" t="s">
        <v>319</v>
      </c>
      <c r="Z17" s="122" t="s">
        <v>319</v>
      </c>
      <c r="AA17" s="122">
        <v>27</v>
      </c>
      <c r="AB17" s="122">
        <v>27</v>
      </c>
      <c r="AC17" s="122">
        <v>27</v>
      </c>
      <c r="AD17" s="295">
        <f t="shared" si="9"/>
        <v>100</v>
      </c>
      <c r="AE17" s="122">
        <v>44</v>
      </c>
      <c r="AF17" s="122">
        <v>44</v>
      </c>
      <c r="AG17" s="122">
        <v>44</v>
      </c>
      <c r="AH17" s="295">
        <f t="shared" si="0"/>
        <v>100</v>
      </c>
      <c r="AI17" s="122" t="s">
        <v>319</v>
      </c>
      <c r="AJ17" s="122" t="s">
        <v>319</v>
      </c>
      <c r="AK17" s="122" t="s">
        <v>319</v>
      </c>
      <c r="AL17" s="295" t="str">
        <f t="shared" si="1"/>
        <v>-</v>
      </c>
      <c r="AM17" s="122" t="s">
        <v>319</v>
      </c>
      <c r="AN17" s="122" t="s">
        <v>319</v>
      </c>
      <c r="AO17" s="122" t="s">
        <v>319</v>
      </c>
      <c r="AP17" s="122" t="s">
        <v>319</v>
      </c>
      <c r="AQ17" s="122" t="s">
        <v>319</v>
      </c>
      <c r="AR17" s="122" t="s">
        <v>319</v>
      </c>
      <c r="AS17" s="122" t="s">
        <v>319</v>
      </c>
      <c r="AT17" s="122" t="s">
        <v>319</v>
      </c>
      <c r="AU17" s="122" t="s">
        <v>319</v>
      </c>
      <c r="AV17" s="122">
        <v>1</v>
      </c>
      <c r="AW17" s="122" t="s">
        <v>319</v>
      </c>
      <c r="AX17" s="122" t="s">
        <v>319</v>
      </c>
      <c r="AY17" s="122" t="s">
        <v>319</v>
      </c>
      <c r="AZ17" s="122" t="s">
        <v>319</v>
      </c>
      <c r="BA17" s="122" t="s">
        <v>319</v>
      </c>
    </row>
    <row r="18" spans="1:53" s="219" customFormat="1" ht="14.25" customHeight="1">
      <c r="A18" s="372"/>
      <c r="B18" s="99"/>
      <c r="C18" s="168" t="s">
        <v>181</v>
      </c>
      <c r="D18" s="264"/>
      <c r="E18" s="264"/>
      <c r="F18" s="264"/>
      <c r="G18" s="264"/>
      <c r="H18" s="264"/>
      <c r="I18" s="264"/>
      <c r="J18" s="264"/>
      <c r="K18" s="122">
        <v>52</v>
      </c>
      <c r="L18" s="122">
        <v>371</v>
      </c>
      <c r="M18" s="122" t="s">
        <v>319</v>
      </c>
      <c r="N18" s="122" t="s">
        <v>319</v>
      </c>
      <c r="O18" s="122" t="s">
        <v>319</v>
      </c>
      <c r="P18" s="122" t="s">
        <v>319</v>
      </c>
      <c r="Q18" s="122" t="s">
        <v>319</v>
      </c>
      <c r="R18" s="122" t="s">
        <v>319</v>
      </c>
      <c r="S18" s="122" t="s">
        <v>319</v>
      </c>
      <c r="T18" s="122" t="s">
        <v>319</v>
      </c>
      <c r="U18" s="122" t="s">
        <v>319</v>
      </c>
      <c r="V18" s="122" t="s">
        <v>319</v>
      </c>
      <c r="W18" s="122" t="s">
        <v>319</v>
      </c>
      <c r="X18" s="122" t="s">
        <v>319</v>
      </c>
      <c r="Y18" s="122" t="s">
        <v>319</v>
      </c>
      <c r="Z18" s="122" t="s">
        <v>319</v>
      </c>
      <c r="AA18" s="122" t="s">
        <v>319</v>
      </c>
      <c r="AB18" s="122" t="s">
        <v>319</v>
      </c>
      <c r="AC18" s="122" t="s">
        <v>319</v>
      </c>
      <c r="AD18" s="295" t="str">
        <f t="shared" si="9"/>
        <v>-</v>
      </c>
      <c r="AE18" s="122" t="s">
        <v>319</v>
      </c>
      <c r="AF18" s="122" t="s">
        <v>319</v>
      </c>
      <c r="AG18" s="122" t="s">
        <v>319</v>
      </c>
      <c r="AH18" s="295" t="str">
        <f t="shared" si="0"/>
        <v>-</v>
      </c>
      <c r="AI18" s="122" t="s">
        <v>319</v>
      </c>
      <c r="AJ18" s="122" t="s">
        <v>319</v>
      </c>
      <c r="AK18" s="122" t="s">
        <v>319</v>
      </c>
      <c r="AL18" s="295" t="str">
        <f t="shared" si="1"/>
        <v>-</v>
      </c>
      <c r="AM18" s="122" t="s">
        <v>319</v>
      </c>
      <c r="AN18" s="122" t="s">
        <v>319</v>
      </c>
      <c r="AO18" s="122" t="s">
        <v>319</v>
      </c>
      <c r="AP18" s="122" t="s">
        <v>319</v>
      </c>
      <c r="AQ18" s="122" t="s">
        <v>319</v>
      </c>
      <c r="AR18" s="122" t="s">
        <v>319</v>
      </c>
      <c r="AS18" s="122" t="s">
        <v>319</v>
      </c>
      <c r="AT18" s="122" t="s">
        <v>319</v>
      </c>
      <c r="AU18" s="122" t="s">
        <v>319</v>
      </c>
      <c r="AV18" s="122" t="s">
        <v>319</v>
      </c>
      <c r="AW18" s="122" t="s">
        <v>319</v>
      </c>
      <c r="AX18" s="122" t="s">
        <v>319</v>
      </c>
      <c r="AY18" s="122" t="s">
        <v>319</v>
      </c>
      <c r="AZ18" s="122" t="s">
        <v>319</v>
      </c>
      <c r="BA18" s="122" t="s">
        <v>319</v>
      </c>
    </row>
    <row r="19" spans="1:53" s="219" customFormat="1" ht="14.25" customHeight="1">
      <c r="A19" s="371" t="s">
        <v>301</v>
      </c>
      <c r="B19" s="97" t="s">
        <v>179</v>
      </c>
      <c r="C19" s="294"/>
      <c r="D19" s="122">
        <v>32</v>
      </c>
      <c r="E19" s="122">
        <v>27</v>
      </c>
      <c r="F19" s="122">
        <v>5</v>
      </c>
      <c r="G19" s="122" t="s">
        <v>319</v>
      </c>
      <c r="H19" s="122" t="s">
        <v>319</v>
      </c>
      <c r="I19" s="122" t="s">
        <v>319</v>
      </c>
      <c r="J19" s="122" t="s">
        <v>319</v>
      </c>
      <c r="K19" s="122">
        <v>57</v>
      </c>
      <c r="L19" s="122">
        <v>496</v>
      </c>
      <c r="M19" s="122" t="s">
        <v>319</v>
      </c>
      <c r="N19" s="122" t="s">
        <v>319</v>
      </c>
      <c r="O19" s="122" t="s">
        <v>319</v>
      </c>
      <c r="P19" s="122" t="s">
        <v>319</v>
      </c>
      <c r="Q19" s="122" t="s">
        <v>319</v>
      </c>
      <c r="R19" s="122" t="s">
        <v>319</v>
      </c>
      <c r="S19" s="122" t="s">
        <v>319</v>
      </c>
      <c r="T19" s="122" t="s">
        <v>319</v>
      </c>
      <c r="U19" s="122">
        <v>37</v>
      </c>
      <c r="V19" s="122">
        <v>37</v>
      </c>
      <c r="W19" s="122">
        <v>37</v>
      </c>
      <c r="X19" s="122">
        <v>39</v>
      </c>
      <c r="Y19" s="122">
        <v>38</v>
      </c>
      <c r="Z19" s="122">
        <v>38</v>
      </c>
      <c r="AA19" s="122">
        <v>43</v>
      </c>
      <c r="AB19" s="122">
        <v>40</v>
      </c>
      <c r="AC19" s="122">
        <v>40</v>
      </c>
      <c r="AD19" s="295">
        <f t="shared" si="9"/>
        <v>93.023255813953483</v>
      </c>
      <c r="AE19" s="122">
        <v>43</v>
      </c>
      <c r="AF19" s="122">
        <v>43</v>
      </c>
      <c r="AG19" s="122">
        <v>43</v>
      </c>
      <c r="AH19" s="295">
        <f t="shared" si="0"/>
        <v>100</v>
      </c>
      <c r="AI19" s="122" t="s">
        <v>319</v>
      </c>
      <c r="AJ19" s="122" t="s">
        <v>319</v>
      </c>
      <c r="AK19" s="122" t="s">
        <v>319</v>
      </c>
      <c r="AL19" s="295" t="str">
        <f t="shared" si="1"/>
        <v>-</v>
      </c>
      <c r="AM19" s="122" t="s">
        <v>319</v>
      </c>
      <c r="AN19" s="122" t="s">
        <v>319</v>
      </c>
      <c r="AO19" s="122">
        <v>23</v>
      </c>
      <c r="AP19" s="122" t="s">
        <v>319</v>
      </c>
      <c r="AQ19" s="122" t="s">
        <v>319</v>
      </c>
      <c r="AR19" s="122" t="s">
        <v>319</v>
      </c>
      <c r="AS19" s="122" t="s">
        <v>319</v>
      </c>
      <c r="AT19" s="122">
        <v>1</v>
      </c>
      <c r="AU19" s="122" t="s">
        <v>319</v>
      </c>
      <c r="AV19" s="122" t="s">
        <v>319</v>
      </c>
      <c r="AW19" s="122" t="s">
        <v>319</v>
      </c>
      <c r="AX19" s="122" t="s">
        <v>319</v>
      </c>
      <c r="AY19" s="122">
        <v>57</v>
      </c>
      <c r="AZ19" s="122" t="s">
        <v>319</v>
      </c>
      <c r="BA19" s="122" t="s">
        <v>319</v>
      </c>
    </row>
    <row r="20" spans="1:53" s="219" customFormat="1" ht="14.25" customHeight="1">
      <c r="A20" s="372"/>
      <c r="B20" s="99"/>
      <c r="C20" s="168" t="s">
        <v>181</v>
      </c>
      <c r="D20" s="264"/>
      <c r="E20" s="264"/>
      <c r="F20" s="264"/>
      <c r="G20" s="264"/>
      <c r="H20" s="264"/>
      <c r="I20" s="264"/>
      <c r="J20" s="264"/>
      <c r="K20" s="122">
        <v>57</v>
      </c>
      <c r="L20" s="122">
        <v>496</v>
      </c>
      <c r="M20" s="122" t="s">
        <v>319</v>
      </c>
      <c r="N20" s="122" t="s">
        <v>319</v>
      </c>
      <c r="O20" s="122" t="s">
        <v>319</v>
      </c>
      <c r="P20" s="122" t="s">
        <v>319</v>
      </c>
      <c r="Q20" s="122" t="s">
        <v>319</v>
      </c>
      <c r="R20" s="122" t="s">
        <v>319</v>
      </c>
      <c r="S20" s="122" t="s">
        <v>319</v>
      </c>
      <c r="T20" s="122" t="s">
        <v>319</v>
      </c>
      <c r="U20" s="122" t="s">
        <v>319</v>
      </c>
      <c r="V20" s="122" t="s">
        <v>319</v>
      </c>
      <c r="W20" s="122" t="s">
        <v>319</v>
      </c>
      <c r="X20" s="122" t="s">
        <v>319</v>
      </c>
      <c r="Y20" s="122" t="s">
        <v>319</v>
      </c>
      <c r="Z20" s="122" t="s">
        <v>319</v>
      </c>
      <c r="AA20" s="122" t="s">
        <v>319</v>
      </c>
      <c r="AB20" s="122" t="s">
        <v>319</v>
      </c>
      <c r="AC20" s="122" t="s">
        <v>319</v>
      </c>
      <c r="AD20" s="295" t="str">
        <f t="shared" si="9"/>
        <v>-</v>
      </c>
      <c r="AE20" s="122" t="s">
        <v>319</v>
      </c>
      <c r="AF20" s="122" t="s">
        <v>319</v>
      </c>
      <c r="AG20" s="122" t="s">
        <v>319</v>
      </c>
      <c r="AH20" s="295" t="str">
        <f t="shared" si="0"/>
        <v>-</v>
      </c>
      <c r="AI20" s="122" t="s">
        <v>319</v>
      </c>
      <c r="AJ20" s="122" t="s">
        <v>319</v>
      </c>
      <c r="AK20" s="122" t="s">
        <v>319</v>
      </c>
      <c r="AL20" s="295" t="str">
        <f t="shared" si="1"/>
        <v>-</v>
      </c>
      <c r="AM20" s="122" t="s">
        <v>319</v>
      </c>
      <c r="AN20" s="122" t="s">
        <v>319</v>
      </c>
      <c r="AO20" s="122">
        <v>23</v>
      </c>
      <c r="AP20" s="122" t="s">
        <v>319</v>
      </c>
      <c r="AQ20" s="122" t="s">
        <v>319</v>
      </c>
      <c r="AR20" s="122" t="s">
        <v>319</v>
      </c>
      <c r="AS20" s="122" t="s">
        <v>319</v>
      </c>
      <c r="AT20" s="122" t="s">
        <v>319</v>
      </c>
      <c r="AU20" s="122" t="s">
        <v>319</v>
      </c>
      <c r="AV20" s="122" t="s">
        <v>319</v>
      </c>
      <c r="AW20" s="122" t="s">
        <v>319</v>
      </c>
      <c r="AX20" s="122" t="s">
        <v>319</v>
      </c>
      <c r="AY20" s="122">
        <v>57</v>
      </c>
      <c r="AZ20" s="122" t="s">
        <v>319</v>
      </c>
      <c r="BA20" s="122" t="s">
        <v>319</v>
      </c>
    </row>
    <row r="21" spans="1:53" s="219" customFormat="1" ht="14.25" customHeight="1">
      <c r="A21" s="371" t="s">
        <v>302</v>
      </c>
      <c r="B21" s="97" t="s">
        <v>179</v>
      </c>
      <c r="C21" s="294"/>
      <c r="D21" s="122">
        <v>27</v>
      </c>
      <c r="E21" s="122">
        <v>25</v>
      </c>
      <c r="F21" s="122">
        <v>2</v>
      </c>
      <c r="G21" s="122" t="s">
        <v>319</v>
      </c>
      <c r="H21" s="122" t="s">
        <v>319</v>
      </c>
      <c r="I21" s="122" t="s">
        <v>319</v>
      </c>
      <c r="J21" s="122" t="s">
        <v>319</v>
      </c>
      <c r="K21" s="122">
        <v>51</v>
      </c>
      <c r="L21" s="122">
        <v>435</v>
      </c>
      <c r="M21" s="122" t="s">
        <v>319</v>
      </c>
      <c r="N21" s="122" t="s">
        <v>319</v>
      </c>
      <c r="O21" s="122" t="s">
        <v>319</v>
      </c>
      <c r="P21" s="122" t="s">
        <v>319</v>
      </c>
      <c r="Q21" s="122" t="s">
        <v>319</v>
      </c>
      <c r="R21" s="122">
        <v>27</v>
      </c>
      <c r="S21" s="122">
        <v>26</v>
      </c>
      <c r="T21" s="122">
        <v>26</v>
      </c>
      <c r="U21" s="122" t="s">
        <v>319</v>
      </c>
      <c r="V21" s="122" t="s">
        <v>319</v>
      </c>
      <c r="W21" s="122" t="s">
        <v>319</v>
      </c>
      <c r="X21" s="122">
        <v>25</v>
      </c>
      <c r="Y21" s="122">
        <v>21</v>
      </c>
      <c r="Z21" s="122">
        <v>21</v>
      </c>
      <c r="AA21" s="122">
        <v>31</v>
      </c>
      <c r="AB21" s="122">
        <v>30</v>
      </c>
      <c r="AC21" s="122">
        <v>30</v>
      </c>
      <c r="AD21" s="295">
        <f t="shared" si="9"/>
        <v>96.774193548387103</v>
      </c>
      <c r="AE21" s="122">
        <v>35</v>
      </c>
      <c r="AF21" s="122">
        <v>33</v>
      </c>
      <c r="AG21" s="122">
        <v>33</v>
      </c>
      <c r="AH21" s="295">
        <f t="shared" si="0"/>
        <v>94.285714285714278</v>
      </c>
      <c r="AI21" s="122" t="s">
        <v>319</v>
      </c>
      <c r="AJ21" s="122" t="s">
        <v>319</v>
      </c>
      <c r="AK21" s="122" t="s">
        <v>319</v>
      </c>
      <c r="AL21" s="295" t="str">
        <f t="shared" si="1"/>
        <v>-</v>
      </c>
      <c r="AM21" s="122" t="s">
        <v>319</v>
      </c>
      <c r="AN21" s="122" t="s">
        <v>319</v>
      </c>
      <c r="AO21" s="122" t="s">
        <v>319</v>
      </c>
      <c r="AP21" s="122" t="s">
        <v>319</v>
      </c>
      <c r="AQ21" s="122" t="s">
        <v>319</v>
      </c>
      <c r="AR21" s="122" t="s">
        <v>319</v>
      </c>
      <c r="AS21" s="122" t="s">
        <v>319</v>
      </c>
      <c r="AT21" s="122" t="s">
        <v>319</v>
      </c>
      <c r="AU21" s="122">
        <v>1</v>
      </c>
      <c r="AV21" s="122" t="s">
        <v>319</v>
      </c>
      <c r="AW21" s="122" t="s">
        <v>319</v>
      </c>
      <c r="AX21" s="122" t="s">
        <v>319</v>
      </c>
      <c r="AY21" s="122" t="s">
        <v>319</v>
      </c>
      <c r="AZ21" s="122" t="s">
        <v>319</v>
      </c>
      <c r="BA21" s="122" t="s">
        <v>319</v>
      </c>
    </row>
    <row r="22" spans="1:53" s="219" customFormat="1" ht="14.25" customHeight="1">
      <c r="A22" s="372"/>
      <c r="B22" s="99"/>
      <c r="C22" s="168" t="s">
        <v>181</v>
      </c>
      <c r="D22" s="264"/>
      <c r="E22" s="264"/>
      <c r="F22" s="264"/>
      <c r="G22" s="264"/>
      <c r="H22" s="264"/>
      <c r="I22" s="264"/>
      <c r="J22" s="264"/>
      <c r="K22" s="122">
        <v>51</v>
      </c>
      <c r="L22" s="122">
        <v>435</v>
      </c>
      <c r="M22" s="122" t="s">
        <v>319</v>
      </c>
      <c r="N22" s="122" t="s">
        <v>319</v>
      </c>
      <c r="O22" s="122" t="s">
        <v>319</v>
      </c>
      <c r="P22" s="122" t="s">
        <v>319</v>
      </c>
      <c r="Q22" s="122" t="s">
        <v>319</v>
      </c>
      <c r="R22" s="122" t="s">
        <v>319</v>
      </c>
      <c r="S22" s="122" t="s">
        <v>319</v>
      </c>
      <c r="T22" s="122" t="s">
        <v>319</v>
      </c>
      <c r="U22" s="122" t="s">
        <v>319</v>
      </c>
      <c r="V22" s="122" t="s">
        <v>319</v>
      </c>
      <c r="W22" s="122" t="s">
        <v>319</v>
      </c>
      <c r="X22" s="122" t="s">
        <v>319</v>
      </c>
      <c r="Y22" s="122" t="s">
        <v>319</v>
      </c>
      <c r="Z22" s="122" t="s">
        <v>319</v>
      </c>
      <c r="AA22" s="122" t="s">
        <v>319</v>
      </c>
      <c r="AB22" s="122" t="s">
        <v>319</v>
      </c>
      <c r="AC22" s="122" t="s">
        <v>319</v>
      </c>
      <c r="AD22" s="295" t="str">
        <f t="shared" si="9"/>
        <v>-</v>
      </c>
      <c r="AE22" s="122" t="s">
        <v>319</v>
      </c>
      <c r="AF22" s="122" t="s">
        <v>319</v>
      </c>
      <c r="AG22" s="122" t="s">
        <v>319</v>
      </c>
      <c r="AH22" s="295" t="str">
        <f t="shared" si="0"/>
        <v>-</v>
      </c>
      <c r="AI22" s="122" t="s">
        <v>319</v>
      </c>
      <c r="AJ22" s="122" t="s">
        <v>319</v>
      </c>
      <c r="AK22" s="122" t="s">
        <v>319</v>
      </c>
      <c r="AL22" s="295" t="str">
        <f t="shared" si="1"/>
        <v>-</v>
      </c>
      <c r="AM22" s="122" t="s">
        <v>319</v>
      </c>
      <c r="AN22" s="122" t="s">
        <v>319</v>
      </c>
      <c r="AO22" s="122" t="s">
        <v>319</v>
      </c>
      <c r="AP22" s="122" t="s">
        <v>319</v>
      </c>
      <c r="AQ22" s="122" t="s">
        <v>319</v>
      </c>
      <c r="AR22" s="122" t="s">
        <v>319</v>
      </c>
      <c r="AS22" s="122" t="s">
        <v>319</v>
      </c>
      <c r="AT22" s="122" t="s">
        <v>319</v>
      </c>
      <c r="AU22" s="122" t="s">
        <v>319</v>
      </c>
      <c r="AV22" s="122" t="s">
        <v>319</v>
      </c>
      <c r="AW22" s="122" t="s">
        <v>319</v>
      </c>
      <c r="AX22" s="122" t="s">
        <v>319</v>
      </c>
      <c r="AY22" s="122" t="s">
        <v>319</v>
      </c>
      <c r="AZ22" s="122" t="s">
        <v>319</v>
      </c>
      <c r="BA22" s="122" t="s">
        <v>319</v>
      </c>
    </row>
    <row r="23" spans="1:53" s="219" customFormat="1" ht="14.25" customHeight="1">
      <c r="A23" s="371" t="s">
        <v>303</v>
      </c>
      <c r="B23" s="97" t="s">
        <v>179</v>
      </c>
      <c r="C23" s="294"/>
      <c r="D23" s="122">
        <v>50</v>
      </c>
      <c r="E23" s="122">
        <v>49</v>
      </c>
      <c r="F23" s="122">
        <v>1</v>
      </c>
      <c r="G23" s="122" t="s">
        <v>319</v>
      </c>
      <c r="H23" s="122" t="s">
        <v>319</v>
      </c>
      <c r="I23" s="122" t="s">
        <v>319</v>
      </c>
      <c r="J23" s="122" t="s">
        <v>319</v>
      </c>
      <c r="K23" s="122">
        <v>70</v>
      </c>
      <c r="L23" s="122">
        <v>642</v>
      </c>
      <c r="M23" s="122" t="s">
        <v>319</v>
      </c>
      <c r="N23" s="122" t="s">
        <v>319</v>
      </c>
      <c r="O23" s="122" t="s">
        <v>319</v>
      </c>
      <c r="P23" s="122" t="s">
        <v>319</v>
      </c>
      <c r="Q23" s="122" t="s">
        <v>319</v>
      </c>
      <c r="R23" s="122">
        <v>42</v>
      </c>
      <c r="S23" s="122">
        <v>42</v>
      </c>
      <c r="T23" s="122">
        <v>42</v>
      </c>
      <c r="U23" s="122" t="s">
        <v>319</v>
      </c>
      <c r="V23" s="122" t="s">
        <v>319</v>
      </c>
      <c r="W23" s="122" t="s">
        <v>319</v>
      </c>
      <c r="X23" s="122">
        <v>43</v>
      </c>
      <c r="Y23" s="122">
        <v>43</v>
      </c>
      <c r="Z23" s="122">
        <v>43</v>
      </c>
      <c r="AA23" s="122">
        <v>41</v>
      </c>
      <c r="AB23" s="122">
        <v>41</v>
      </c>
      <c r="AC23" s="122">
        <v>41</v>
      </c>
      <c r="AD23" s="295">
        <f t="shared" si="9"/>
        <v>100</v>
      </c>
      <c r="AE23" s="122">
        <v>50</v>
      </c>
      <c r="AF23" s="122">
        <v>49</v>
      </c>
      <c r="AG23" s="122">
        <v>49</v>
      </c>
      <c r="AH23" s="295">
        <f t="shared" si="0"/>
        <v>98</v>
      </c>
      <c r="AI23" s="122" t="s">
        <v>319</v>
      </c>
      <c r="AJ23" s="122" t="s">
        <v>319</v>
      </c>
      <c r="AK23" s="122" t="s">
        <v>319</v>
      </c>
      <c r="AL23" s="295" t="str">
        <f t="shared" si="1"/>
        <v>-</v>
      </c>
      <c r="AM23" s="122" t="s">
        <v>319</v>
      </c>
      <c r="AN23" s="122" t="s">
        <v>319</v>
      </c>
      <c r="AO23" s="122" t="s">
        <v>319</v>
      </c>
      <c r="AP23" s="122" t="s">
        <v>319</v>
      </c>
      <c r="AQ23" s="122" t="s">
        <v>319</v>
      </c>
      <c r="AR23" s="122" t="s">
        <v>319</v>
      </c>
      <c r="AS23" s="122" t="s">
        <v>319</v>
      </c>
      <c r="AT23" s="122" t="s">
        <v>319</v>
      </c>
      <c r="AU23" s="122" t="s">
        <v>319</v>
      </c>
      <c r="AV23" s="122" t="s">
        <v>319</v>
      </c>
      <c r="AW23" s="122" t="s">
        <v>319</v>
      </c>
      <c r="AX23" s="122" t="s">
        <v>319</v>
      </c>
      <c r="AY23" s="122">
        <v>47</v>
      </c>
      <c r="AZ23" s="122" t="s">
        <v>319</v>
      </c>
      <c r="BA23" s="122" t="s">
        <v>319</v>
      </c>
    </row>
    <row r="24" spans="1:53" s="219" customFormat="1" ht="14.25" customHeight="1">
      <c r="A24" s="372"/>
      <c r="B24" s="99"/>
      <c r="C24" s="168" t="s">
        <v>181</v>
      </c>
      <c r="D24" s="264"/>
      <c r="E24" s="264"/>
      <c r="F24" s="264"/>
      <c r="G24" s="264"/>
      <c r="H24" s="264"/>
      <c r="I24" s="264"/>
      <c r="J24" s="264"/>
      <c r="K24" s="122">
        <v>70</v>
      </c>
      <c r="L24" s="122">
        <v>574</v>
      </c>
      <c r="M24" s="122" t="s">
        <v>319</v>
      </c>
      <c r="N24" s="122" t="s">
        <v>319</v>
      </c>
      <c r="O24" s="122" t="s">
        <v>319</v>
      </c>
      <c r="P24" s="122" t="s">
        <v>319</v>
      </c>
      <c r="Q24" s="122" t="s">
        <v>319</v>
      </c>
      <c r="R24" s="122" t="s">
        <v>319</v>
      </c>
      <c r="S24" s="122" t="s">
        <v>319</v>
      </c>
      <c r="T24" s="122" t="s">
        <v>319</v>
      </c>
      <c r="U24" s="122" t="s">
        <v>319</v>
      </c>
      <c r="V24" s="122" t="s">
        <v>319</v>
      </c>
      <c r="W24" s="122" t="s">
        <v>319</v>
      </c>
      <c r="X24" s="122" t="s">
        <v>319</v>
      </c>
      <c r="Y24" s="122" t="s">
        <v>319</v>
      </c>
      <c r="Z24" s="122" t="s">
        <v>319</v>
      </c>
      <c r="AA24" s="122" t="s">
        <v>319</v>
      </c>
      <c r="AB24" s="122" t="s">
        <v>319</v>
      </c>
      <c r="AC24" s="122" t="s">
        <v>319</v>
      </c>
      <c r="AD24" s="295" t="str">
        <f t="shared" si="9"/>
        <v>-</v>
      </c>
      <c r="AE24" s="122" t="s">
        <v>319</v>
      </c>
      <c r="AF24" s="122" t="s">
        <v>319</v>
      </c>
      <c r="AG24" s="122" t="s">
        <v>319</v>
      </c>
      <c r="AH24" s="295" t="str">
        <f t="shared" si="0"/>
        <v>-</v>
      </c>
      <c r="AI24" s="122" t="s">
        <v>319</v>
      </c>
      <c r="AJ24" s="122" t="s">
        <v>319</v>
      </c>
      <c r="AK24" s="122" t="s">
        <v>319</v>
      </c>
      <c r="AL24" s="295" t="str">
        <f t="shared" si="1"/>
        <v>-</v>
      </c>
      <c r="AM24" s="122" t="s">
        <v>319</v>
      </c>
      <c r="AN24" s="122" t="s">
        <v>319</v>
      </c>
      <c r="AO24" s="122" t="s">
        <v>319</v>
      </c>
      <c r="AP24" s="122" t="s">
        <v>319</v>
      </c>
      <c r="AQ24" s="122" t="s">
        <v>319</v>
      </c>
      <c r="AR24" s="122" t="s">
        <v>319</v>
      </c>
      <c r="AS24" s="122" t="s">
        <v>319</v>
      </c>
      <c r="AT24" s="122" t="s">
        <v>319</v>
      </c>
      <c r="AU24" s="122" t="s">
        <v>319</v>
      </c>
      <c r="AV24" s="122" t="s">
        <v>319</v>
      </c>
      <c r="AW24" s="122" t="s">
        <v>319</v>
      </c>
      <c r="AX24" s="122" t="s">
        <v>319</v>
      </c>
      <c r="AY24" s="122">
        <v>47</v>
      </c>
      <c r="AZ24" s="122" t="s">
        <v>319</v>
      </c>
      <c r="BA24" s="122" t="s">
        <v>319</v>
      </c>
    </row>
    <row r="25" spans="1:53" s="219" customFormat="1" ht="14.25" customHeight="1">
      <c r="A25" s="371" t="s">
        <v>304</v>
      </c>
      <c r="B25" s="97" t="s">
        <v>179</v>
      </c>
      <c r="C25" s="294"/>
      <c r="D25" s="122">
        <v>91</v>
      </c>
      <c r="E25" s="122">
        <v>88</v>
      </c>
      <c r="F25" s="122">
        <v>3</v>
      </c>
      <c r="G25" s="122" t="s">
        <v>319</v>
      </c>
      <c r="H25" s="122" t="s">
        <v>319</v>
      </c>
      <c r="I25" s="122" t="s">
        <v>319</v>
      </c>
      <c r="J25" s="122" t="s">
        <v>319</v>
      </c>
      <c r="K25" s="122">
        <v>87</v>
      </c>
      <c r="L25" s="122">
        <v>1207</v>
      </c>
      <c r="M25" s="122" t="s">
        <v>319</v>
      </c>
      <c r="N25" s="122" t="s">
        <v>319</v>
      </c>
      <c r="O25" s="122" t="s">
        <v>319</v>
      </c>
      <c r="P25" s="122" t="s">
        <v>319</v>
      </c>
      <c r="Q25" s="122" t="s">
        <v>319</v>
      </c>
      <c r="R25" s="122">
        <v>112</v>
      </c>
      <c r="S25" s="122">
        <v>110</v>
      </c>
      <c r="T25" s="122">
        <v>110</v>
      </c>
      <c r="U25" s="122" t="s">
        <v>319</v>
      </c>
      <c r="V25" s="122" t="s">
        <v>319</v>
      </c>
      <c r="W25" s="122" t="s">
        <v>319</v>
      </c>
      <c r="X25" s="122">
        <v>99</v>
      </c>
      <c r="Y25" s="122">
        <v>99</v>
      </c>
      <c r="Z25" s="122">
        <v>99</v>
      </c>
      <c r="AA25" s="122">
        <v>105</v>
      </c>
      <c r="AB25" s="122">
        <v>102</v>
      </c>
      <c r="AC25" s="122">
        <v>102</v>
      </c>
      <c r="AD25" s="295">
        <f t="shared" si="9"/>
        <v>97.142857142857139</v>
      </c>
      <c r="AE25" s="122">
        <v>163</v>
      </c>
      <c r="AF25" s="122">
        <v>155</v>
      </c>
      <c r="AG25" s="122">
        <v>155</v>
      </c>
      <c r="AH25" s="295">
        <f t="shared" si="0"/>
        <v>95.092024539877301</v>
      </c>
      <c r="AI25" s="122" t="s">
        <v>319</v>
      </c>
      <c r="AJ25" s="122" t="s">
        <v>319</v>
      </c>
      <c r="AK25" s="122" t="s">
        <v>319</v>
      </c>
      <c r="AL25" s="295" t="str">
        <f t="shared" si="1"/>
        <v>-</v>
      </c>
      <c r="AM25" s="122" t="s">
        <v>319</v>
      </c>
      <c r="AN25" s="122" t="s">
        <v>319</v>
      </c>
      <c r="AO25" s="122" t="s">
        <v>319</v>
      </c>
      <c r="AP25" s="122" t="s">
        <v>319</v>
      </c>
      <c r="AQ25" s="122" t="s">
        <v>319</v>
      </c>
      <c r="AR25" s="122" t="s">
        <v>319</v>
      </c>
      <c r="AS25" s="122" t="s">
        <v>319</v>
      </c>
      <c r="AT25" s="122">
        <v>2</v>
      </c>
      <c r="AU25" s="122" t="s">
        <v>319</v>
      </c>
      <c r="AV25" s="122">
        <v>5</v>
      </c>
      <c r="AW25" s="122" t="s">
        <v>319</v>
      </c>
      <c r="AX25" s="122" t="s">
        <v>319</v>
      </c>
      <c r="AY25" s="122">
        <v>87</v>
      </c>
      <c r="AZ25" s="122" t="s">
        <v>319</v>
      </c>
      <c r="BA25" s="122" t="s">
        <v>319</v>
      </c>
    </row>
    <row r="26" spans="1:53" s="219" customFormat="1" ht="14.25" customHeight="1">
      <c r="A26" s="372"/>
      <c r="B26" s="99"/>
      <c r="C26" s="168" t="s">
        <v>181</v>
      </c>
      <c r="D26" s="264"/>
      <c r="E26" s="264"/>
      <c r="F26" s="264"/>
      <c r="G26" s="264"/>
      <c r="H26" s="264"/>
      <c r="I26" s="264"/>
      <c r="J26" s="264"/>
      <c r="K26" s="122">
        <v>87</v>
      </c>
      <c r="L26" s="122">
        <v>1207</v>
      </c>
      <c r="M26" s="122" t="s">
        <v>319</v>
      </c>
      <c r="N26" s="122" t="s">
        <v>319</v>
      </c>
      <c r="O26" s="122" t="s">
        <v>319</v>
      </c>
      <c r="P26" s="122" t="s">
        <v>319</v>
      </c>
      <c r="Q26" s="122" t="s">
        <v>319</v>
      </c>
      <c r="R26" s="122" t="s">
        <v>319</v>
      </c>
      <c r="S26" s="122" t="s">
        <v>319</v>
      </c>
      <c r="T26" s="122" t="s">
        <v>319</v>
      </c>
      <c r="U26" s="122" t="s">
        <v>319</v>
      </c>
      <c r="V26" s="122" t="s">
        <v>319</v>
      </c>
      <c r="W26" s="122" t="s">
        <v>319</v>
      </c>
      <c r="X26" s="122" t="s">
        <v>319</v>
      </c>
      <c r="Y26" s="122" t="s">
        <v>319</v>
      </c>
      <c r="Z26" s="122" t="s">
        <v>319</v>
      </c>
      <c r="AA26" s="122" t="s">
        <v>319</v>
      </c>
      <c r="AB26" s="122" t="s">
        <v>319</v>
      </c>
      <c r="AC26" s="122" t="s">
        <v>319</v>
      </c>
      <c r="AD26" s="295" t="str">
        <f t="shared" si="9"/>
        <v>-</v>
      </c>
      <c r="AE26" s="122" t="s">
        <v>319</v>
      </c>
      <c r="AF26" s="122" t="s">
        <v>319</v>
      </c>
      <c r="AG26" s="122" t="s">
        <v>319</v>
      </c>
      <c r="AH26" s="295" t="str">
        <f t="shared" si="0"/>
        <v>-</v>
      </c>
      <c r="AI26" s="122" t="s">
        <v>319</v>
      </c>
      <c r="AJ26" s="122" t="s">
        <v>319</v>
      </c>
      <c r="AK26" s="122" t="s">
        <v>319</v>
      </c>
      <c r="AL26" s="295" t="str">
        <f t="shared" si="1"/>
        <v>-</v>
      </c>
      <c r="AM26" s="122" t="s">
        <v>319</v>
      </c>
      <c r="AN26" s="122" t="s">
        <v>319</v>
      </c>
      <c r="AO26" s="122" t="s">
        <v>319</v>
      </c>
      <c r="AP26" s="122" t="s">
        <v>319</v>
      </c>
      <c r="AQ26" s="122" t="s">
        <v>319</v>
      </c>
      <c r="AR26" s="122" t="s">
        <v>319</v>
      </c>
      <c r="AS26" s="122" t="s">
        <v>319</v>
      </c>
      <c r="AT26" s="122" t="s">
        <v>319</v>
      </c>
      <c r="AU26" s="122" t="s">
        <v>319</v>
      </c>
      <c r="AV26" s="122" t="s">
        <v>319</v>
      </c>
      <c r="AW26" s="122" t="s">
        <v>319</v>
      </c>
      <c r="AX26" s="122" t="s">
        <v>319</v>
      </c>
      <c r="AY26" s="122">
        <v>87</v>
      </c>
      <c r="AZ26" s="122" t="s">
        <v>319</v>
      </c>
      <c r="BA26" s="122" t="s">
        <v>319</v>
      </c>
    </row>
    <row r="27" spans="1:53" s="219" customFormat="1" ht="14.25" customHeight="1">
      <c r="A27" s="371" t="s">
        <v>317</v>
      </c>
      <c r="B27" s="97" t="s">
        <v>179</v>
      </c>
      <c r="C27" s="294"/>
      <c r="D27" s="122">
        <v>33</v>
      </c>
      <c r="E27" s="122">
        <v>30</v>
      </c>
      <c r="F27" s="122" t="s">
        <v>319</v>
      </c>
      <c r="G27" s="122">
        <v>1</v>
      </c>
      <c r="H27" s="122" t="s">
        <v>319</v>
      </c>
      <c r="I27" s="122" t="s">
        <v>319</v>
      </c>
      <c r="J27" s="122">
        <v>2</v>
      </c>
      <c r="K27" s="122">
        <v>47</v>
      </c>
      <c r="L27" s="122">
        <v>381</v>
      </c>
      <c r="M27" s="122" t="s">
        <v>319</v>
      </c>
      <c r="N27" s="122" t="s">
        <v>319</v>
      </c>
      <c r="O27" s="122" t="s">
        <v>319</v>
      </c>
      <c r="P27" s="122" t="s">
        <v>319</v>
      </c>
      <c r="Q27" s="122" t="s">
        <v>319</v>
      </c>
      <c r="R27" s="122">
        <v>20</v>
      </c>
      <c r="S27" s="122">
        <v>20</v>
      </c>
      <c r="T27" s="122">
        <v>20</v>
      </c>
      <c r="U27" s="122">
        <v>15</v>
      </c>
      <c r="V27" s="122">
        <v>15</v>
      </c>
      <c r="W27" s="122">
        <v>15</v>
      </c>
      <c r="X27" s="122">
        <v>16</v>
      </c>
      <c r="Y27" s="122">
        <v>16</v>
      </c>
      <c r="Z27" s="122">
        <v>16</v>
      </c>
      <c r="AA27" s="122">
        <v>21</v>
      </c>
      <c r="AB27" s="122">
        <v>21</v>
      </c>
      <c r="AC27" s="122">
        <v>21</v>
      </c>
      <c r="AD27" s="295">
        <f t="shared" si="9"/>
        <v>100</v>
      </c>
      <c r="AE27" s="122">
        <v>18</v>
      </c>
      <c r="AF27" s="122">
        <v>18</v>
      </c>
      <c r="AG27" s="122">
        <v>18</v>
      </c>
      <c r="AH27" s="295">
        <f t="shared" si="0"/>
        <v>100</v>
      </c>
      <c r="AI27" s="122" t="s">
        <v>319</v>
      </c>
      <c r="AJ27" s="122" t="s">
        <v>319</v>
      </c>
      <c r="AK27" s="122" t="s">
        <v>319</v>
      </c>
      <c r="AL27" s="295" t="str">
        <f t="shared" si="1"/>
        <v>-</v>
      </c>
      <c r="AM27" s="122" t="s">
        <v>319</v>
      </c>
      <c r="AN27" s="122" t="s">
        <v>319</v>
      </c>
      <c r="AO27" s="122" t="s">
        <v>319</v>
      </c>
      <c r="AP27" s="122" t="s">
        <v>319</v>
      </c>
      <c r="AQ27" s="122" t="s">
        <v>319</v>
      </c>
      <c r="AR27" s="122" t="s">
        <v>319</v>
      </c>
      <c r="AS27" s="122" t="s">
        <v>319</v>
      </c>
      <c r="AT27" s="122" t="s">
        <v>319</v>
      </c>
      <c r="AU27" s="122" t="s">
        <v>319</v>
      </c>
      <c r="AV27" s="122">
        <v>1</v>
      </c>
      <c r="AW27" s="122" t="s">
        <v>319</v>
      </c>
      <c r="AX27" s="122" t="s">
        <v>319</v>
      </c>
      <c r="AY27" s="122">
        <v>31</v>
      </c>
      <c r="AZ27" s="122" t="s">
        <v>319</v>
      </c>
      <c r="BA27" s="122" t="s">
        <v>319</v>
      </c>
    </row>
    <row r="28" spans="1:53" s="219" customFormat="1" ht="14.25" customHeight="1">
      <c r="A28" s="372"/>
      <c r="B28" s="99"/>
      <c r="C28" s="168" t="s">
        <v>181</v>
      </c>
      <c r="D28" s="264"/>
      <c r="E28" s="264"/>
      <c r="F28" s="264"/>
      <c r="G28" s="264"/>
      <c r="H28" s="264"/>
      <c r="I28" s="264"/>
      <c r="J28" s="264"/>
      <c r="K28" s="122">
        <v>47</v>
      </c>
      <c r="L28" s="122">
        <v>381</v>
      </c>
      <c r="M28" s="122" t="s">
        <v>319</v>
      </c>
      <c r="N28" s="122" t="s">
        <v>319</v>
      </c>
      <c r="O28" s="122" t="s">
        <v>319</v>
      </c>
      <c r="P28" s="122" t="s">
        <v>319</v>
      </c>
      <c r="Q28" s="122" t="s">
        <v>319</v>
      </c>
      <c r="R28" s="122">
        <v>20</v>
      </c>
      <c r="S28" s="122">
        <v>20</v>
      </c>
      <c r="T28" s="122">
        <v>20</v>
      </c>
      <c r="U28" s="122">
        <v>15</v>
      </c>
      <c r="V28" s="122">
        <v>15</v>
      </c>
      <c r="W28" s="122">
        <v>15</v>
      </c>
      <c r="X28" s="122">
        <v>16</v>
      </c>
      <c r="Y28" s="122">
        <v>16</v>
      </c>
      <c r="Z28" s="122">
        <v>16</v>
      </c>
      <c r="AA28" s="122">
        <v>21</v>
      </c>
      <c r="AB28" s="122">
        <v>21</v>
      </c>
      <c r="AC28" s="122">
        <v>21</v>
      </c>
      <c r="AD28" s="295">
        <f t="shared" si="9"/>
        <v>100</v>
      </c>
      <c r="AE28" s="122">
        <v>18</v>
      </c>
      <c r="AF28" s="122">
        <v>18</v>
      </c>
      <c r="AG28" s="122">
        <v>18</v>
      </c>
      <c r="AH28" s="295">
        <f t="shared" si="0"/>
        <v>100</v>
      </c>
      <c r="AI28" s="122" t="s">
        <v>319</v>
      </c>
      <c r="AJ28" s="122" t="s">
        <v>319</v>
      </c>
      <c r="AK28" s="122" t="s">
        <v>319</v>
      </c>
      <c r="AL28" s="295" t="str">
        <f t="shared" si="1"/>
        <v>-</v>
      </c>
      <c r="AM28" s="122" t="s">
        <v>319</v>
      </c>
      <c r="AN28" s="122" t="s">
        <v>319</v>
      </c>
      <c r="AO28" s="122" t="s">
        <v>319</v>
      </c>
      <c r="AP28" s="122" t="s">
        <v>319</v>
      </c>
      <c r="AQ28" s="122" t="s">
        <v>319</v>
      </c>
      <c r="AR28" s="122" t="s">
        <v>319</v>
      </c>
      <c r="AS28" s="122" t="s">
        <v>319</v>
      </c>
      <c r="AT28" s="122" t="s">
        <v>319</v>
      </c>
      <c r="AU28" s="122" t="s">
        <v>319</v>
      </c>
      <c r="AV28" s="122" t="s">
        <v>319</v>
      </c>
      <c r="AW28" s="122" t="s">
        <v>319</v>
      </c>
      <c r="AX28" s="122" t="s">
        <v>319</v>
      </c>
      <c r="AY28" s="122">
        <v>31</v>
      </c>
      <c r="AZ28" s="122" t="s">
        <v>319</v>
      </c>
      <c r="BA28" s="122" t="s">
        <v>319</v>
      </c>
    </row>
    <row r="29" spans="1:53" s="219" customFormat="1" ht="14.25" customHeight="1">
      <c r="A29" s="371" t="s">
        <v>318</v>
      </c>
      <c r="B29" s="97" t="s">
        <v>179</v>
      </c>
      <c r="C29" s="294"/>
      <c r="D29" s="122">
        <v>25</v>
      </c>
      <c r="E29" s="122">
        <v>23</v>
      </c>
      <c r="F29" s="122">
        <v>2</v>
      </c>
      <c r="G29" s="122" t="s">
        <v>319</v>
      </c>
      <c r="H29" s="122" t="s">
        <v>319</v>
      </c>
      <c r="I29" s="122" t="s">
        <v>319</v>
      </c>
      <c r="J29" s="122" t="s">
        <v>319</v>
      </c>
      <c r="K29" s="122">
        <v>39</v>
      </c>
      <c r="L29" s="122">
        <v>304</v>
      </c>
      <c r="M29" s="122" t="s">
        <v>319</v>
      </c>
      <c r="N29" s="122" t="s">
        <v>319</v>
      </c>
      <c r="O29" s="122" t="s">
        <v>319</v>
      </c>
      <c r="P29" s="122" t="s">
        <v>319</v>
      </c>
      <c r="Q29" s="122" t="s">
        <v>319</v>
      </c>
      <c r="R29" s="122">
        <v>28</v>
      </c>
      <c r="S29" s="122">
        <v>28</v>
      </c>
      <c r="T29" s="122">
        <v>28</v>
      </c>
      <c r="U29" s="122">
        <v>29</v>
      </c>
      <c r="V29" s="122">
        <v>29</v>
      </c>
      <c r="W29" s="122">
        <v>29</v>
      </c>
      <c r="X29" s="122">
        <v>43</v>
      </c>
      <c r="Y29" s="122">
        <v>43</v>
      </c>
      <c r="Z29" s="122">
        <v>43</v>
      </c>
      <c r="AA29" s="122">
        <v>25</v>
      </c>
      <c r="AB29" s="122">
        <v>25</v>
      </c>
      <c r="AC29" s="122">
        <v>25</v>
      </c>
      <c r="AD29" s="295">
        <f t="shared" si="9"/>
        <v>100</v>
      </c>
      <c r="AE29" s="122">
        <v>34</v>
      </c>
      <c r="AF29" s="122">
        <v>29</v>
      </c>
      <c r="AG29" s="122">
        <v>29</v>
      </c>
      <c r="AH29" s="295">
        <f t="shared" si="0"/>
        <v>85.294117647058826</v>
      </c>
      <c r="AI29" s="122" t="s">
        <v>319</v>
      </c>
      <c r="AJ29" s="122" t="s">
        <v>319</v>
      </c>
      <c r="AK29" s="122" t="s">
        <v>319</v>
      </c>
      <c r="AL29" s="295" t="str">
        <f t="shared" si="1"/>
        <v>-</v>
      </c>
      <c r="AM29" s="122" t="s">
        <v>319</v>
      </c>
      <c r="AN29" s="122" t="s">
        <v>319</v>
      </c>
      <c r="AO29" s="122">
        <v>3</v>
      </c>
      <c r="AP29" s="122" t="s">
        <v>319</v>
      </c>
      <c r="AQ29" s="122" t="s">
        <v>319</v>
      </c>
      <c r="AR29" s="122" t="s">
        <v>319</v>
      </c>
      <c r="AS29" s="122" t="s">
        <v>319</v>
      </c>
      <c r="AT29" s="122" t="s">
        <v>319</v>
      </c>
      <c r="AU29" s="122">
        <v>2</v>
      </c>
      <c r="AV29" s="122">
        <v>1</v>
      </c>
      <c r="AW29" s="122" t="s">
        <v>319</v>
      </c>
      <c r="AX29" s="122" t="s">
        <v>319</v>
      </c>
      <c r="AY29" s="122">
        <v>30</v>
      </c>
      <c r="AZ29" s="122" t="s">
        <v>319</v>
      </c>
      <c r="BA29" s="122" t="s">
        <v>319</v>
      </c>
    </row>
    <row r="30" spans="1:53" s="219" customFormat="1" ht="14.25" customHeight="1">
      <c r="A30" s="372"/>
      <c r="B30" s="99"/>
      <c r="C30" s="168" t="s">
        <v>181</v>
      </c>
      <c r="D30" s="264"/>
      <c r="E30" s="264"/>
      <c r="F30" s="264"/>
      <c r="G30" s="264"/>
      <c r="H30" s="264"/>
      <c r="I30" s="264"/>
      <c r="J30" s="264"/>
      <c r="K30" s="122">
        <v>39</v>
      </c>
      <c r="L30" s="122">
        <v>304</v>
      </c>
      <c r="M30" s="122" t="s">
        <v>319</v>
      </c>
      <c r="N30" s="122" t="s">
        <v>319</v>
      </c>
      <c r="O30" s="122" t="s">
        <v>319</v>
      </c>
      <c r="P30" s="122" t="s">
        <v>319</v>
      </c>
      <c r="Q30" s="122" t="s">
        <v>319</v>
      </c>
      <c r="R30" s="122" t="s">
        <v>319</v>
      </c>
      <c r="S30" s="122" t="s">
        <v>319</v>
      </c>
      <c r="T30" s="122" t="s">
        <v>319</v>
      </c>
      <c r="U30" s="122" t="s">
        <v>319</v>
      </c>
      <c r="V30" s="122" t="s">
        <v>319</v>
      </c>
      <c r="W30" s="122" t="s">
        <v>319</v>
      </c>
      <c r="X30" s="122" t="s">
        <v>319</v>
      </c>
      <c r="Y30" s="122" t="s">
        <v>319</v>
      </c>
      <c r="Z30" s="122" t="s">
        <v>319</v>
      </c>
      <c r="AA30" s="122" t="s">
        <v>319</v>
      </c>
      <c r="AB30" s="122" t="s">
        <v>319</v>
      </c>
      <c r="AC30" s="122" t="s">
        <v>319</v>
      </c>
      <c r="AD30" s="295" t="str">
        <f t="shared" si="9"/>
        <v>-</v>
      </c>
      <c r="AE30" s="122" t="s">
        <v>319</v>
      </c>
      <c r="AF30" s="122" t="s">
        <v>319</v>
      </c>
      <c r="AG30" s="122" t="s">
        <v>319</v>
      </c>
      <c r="AH30" s="295" t="str">
        <f t="shared" si="0"/>
        <v>-</v>
      </c>
      <c r="AI30" s="122" t="s">
        <v>319</v>
      </c>
      <c r="AJ30" s="122" t="s">
        <v>319</v>
      </c>
      <c r="AK30" s="122" t="s">
        <v>319</v>
      </c>
      <c r="AL30" s="295" t="str">
        <f t="shared" si="1"/>
        <v>-</v>
      </c>
      <c r="AM30" s="122" t="s">
        <v>319</v>
      </c>
      <c r="AN30" s="122" t="s">
        <v>319</v>
      </c>
      <c r="AO30" s="122">
        <v>3</v>
      </c>
      <c r="AP30" s="122" t="s">
        <v>319</v>
      </c>
      <c r="AQ30" s="122" t="s">
        <v>319</v>
      </c>
      <c r="AR30" s="122" t="s">
        <v>319</v>
      </c>
      <c r="AS30" s="122" t="s">
        <v>319</v>
      </c>
      <c r="AT30" s="122" t="s">
        <v>319</v>
      </c>
      <c r="AU30" s="122" t="s">
        <v>319</v>
      </c>
      <c r="AV30" s="122" t="s">
        <v>319</v>
      </c>
      <c r="AW30" s="122" t="s">
        <v>319</v>
      </c>
      <c r="AX30" s="122" t="s">
        <v>319</v>
      </c>
      <c r="AY30" s="122">
        <v>30</v>
      </c>
      <c r="AZ30" s="122" t="s">
        <v>319</v>
      </c>
      <c r="BA30" s="122" t="s">
        <v>319</v>
      </c>
    </row>
    <row r="31" spans="1:53" s="219" customFormat="1" ht="14.25" customHeight="1">
      <c r="A31" s="371" t="s">
        <v>307</v>
      </c>
      <c r="B31" s="97" t="s">
        <v>179</v>
      </c>
      <c r="C31" s="294"/>
      <c r="D31" s="122">
        <v>38</v>
      </c>
      <c r="E31" s="122">
        <v>35</v>
      </c>
      <c r="F31" s="122">
        <v>3</v>
      </c>
      <c r="G31" s="122" t="s">
        <v>319</v>
      </c>
      <c r="H31" s="122" t="s">
        <v>319</v>
      </c>
      <c r="I31" s="122" t="s">
        <v>319</v>
      </c>
      <c r="J31" s="122" t="s">
        <v>319</v>
      </c>
      <c r="K31" s="122">
        <v>53</v>
      </c>
      <c r="L31" s="122">
        <v>415</v>
      </c>
      <c r="M31" s="122" t="s">
        <v>319</v>
      </c>
      <c r="N31" s="122" t="s">
        <v>319</v>
      </c>
      <c r="O31" s="122" t="s">
        <v>319</v>
      </c>
      <c r="P31" s="122" t="s">
        <v>319</v>
      </c>
      <c r="Q31" s="122" t="s">
        <v>319</v>
      </c>
      <c r="R31" s="122">
        <v>34</v>
      </c>
      <c r="S31" s="122">
        <v>34</v>
      </c>
      <c r="T31" s="122">
        <v>34</v>
      </c>
      <c r="U31" s="122">
        <v>35</v>
      </c>
      <c r="V31" s="122">
        <v>33</v>
      </c>
      <c r="W31" s="122">
        <v>33</v>
      </c>
      <c r="X31" s="122">
        <v>39</v>
      </c>
      <c r="Y31" s="122">
        <v>39</v>
      </c>
      <c r="Z31" s="122">
        <v>39</v>
      </c>
      <c r="AA31" s="122">
        <v>38</v>
      </c>
      <c r="AB31" s="122">
        <v>38</v>
      </c>
      <c r="AC31" s="122">
        <v>38</v>
      </c>
      <c r="AD31" s="295">
        <f t="shared" si="9"/>
        <v>100</v>
      </c>
      <c r="AE31" s="122">
        <v>42</v>
      </c>
      <c r="AF31" s="122">
        <v>41</v>
      </c>
      <c r="AG31" s="122">
        <v>41</v>
      </c>
      <c r="AH31" s="295">
        <f t="shared" si="0"/>
        <v>97.61904761904762</v>
      </c>
      <c r="AI31" s="122" t="s">
        <v>319</v>
      </c>
      <c r="AJ31" s="122" t="s">
        <v>319</v>
      </c>
      <c r="AK31" s="122" t="s">
        <v>319</v>
      </c>
      <c r="AL31" s="295" t="str">
        <f t="shared" si="1"/>
        <v>-</v>
      </c>
      <c r="AM31" s="122" t="s">
        <v>319</v>
      </c>
      <c r="AN31" s="122" t="s">
        <v>319</v>
      </c>
      <c r="AO31" s="122" t="s">
        <v>319</v>
      </c>
      <c r="AP31" s="122" t="s">
        <v>319</v>
      </c>
      <c r="AQ31" s="122" t="s">
        <v>319</v>
      </c>
      <c r="AR31" s="122" t="s">
        <v>319</v>
      </c>
      <c r="AS31" s="122" t="s">
        <v>319</v>
      </c>
      <c r="AT31" s="122" t="s">
        <v>319</v>
      </c>
      <c r="AU31" s="122" t="s">
        <v>319</v>
      </c>
      <c r="AV31" s="122">
        <v>1</v>
      </c>
      <c r="AW31" s="122" t="s">
        <v>319</v>
      </c>
      <c r="AX31" s="122" t="s">
        <v>319</v>
      </c>
      <c r="AY31" s="122">
        <v>37</v>
      </c>
      <c r="AZ31" s="122" t="s">
        <v>319</v>
      </c>
      <c r="BA31" s="122" t="s">
        <v>319</v>
      </c>
    </row>
    <row r="32" spans="1:53" s="219" customFormat="1" ht="14.25" customHeight="1">
      <c r="A32" s="372"/>
      <c r="B32" s="99"/>
      <c r="C32" s="168" t="s">
        <v>181</v>
      </c>
      <c r="D32" s="264"/>
      <c r="E32" s="264"/>
      <c r="F32" s="264"/>
      <c r="G32" s="264"/>
      <c r="H32" s="264"/>
      <c r="I32" s="264"/>
      <c r="J32" s="264"/>
      <c r="K32" s="122">
        <v>53</v>
      </c>
      <c r="L32" s="122">
        <v>415</v>
      </c>
      <c r="M32" s="122" t="s">
        <v>319</v>
      </c>
      <c r="N32" s="122" t="s">
        <v>319</v>
      </c>
      <c r="O32" s="122" t="s">
        <v>319</v>
      </c>
      <c r="P32" s="122" t="s">
        <v>319</v>
      </c>
      <c r="Q32" s="122" t="s">
        <v>319</v>
      </c>
      <c r="R32" s="122">
        <v>1</v>
      </c>
      <c r="S32" s="122">
        <v>1</v>
      </c>
      <c r="T32" s="122">
        <v>1</v>
      </c>
      <c r="U32" s="122" t="s">
        <v>319</v>
      </c>
      <c r="V32" s="122" t="s">
        <v>319</v>
      </c>
      <c r="W32" s="122" t="s">
        <v>319</v>
      </c>
      <c r="X32" s="122" t="s">
        <v>319</v>
      </c>
      <c r="Y32" s="122" t="s">
        <v>319</v>
      </c>
      <c r="Z32" s="122" t="s">
        <v>319</v>
      </c>
      <c r="AA32" s="122" t="s">
        <v>319</v>
      </c>
      <c r="AB32" s="122" t="s">
        <v>319</v>
      </c>
      <c r="AC32" s="122" t="s">
        <v>319</v>
      </c>
      <c r="AD32" s="295" t="str">
        <f t="shared" si="9"/>
        <v>-</v>
      </c>
      <c r="AE32" s="122" t="s">
        <v>319</v>
      </c>
      <c r="AF32" s="122" t="s">
        <v>319</v>
      </c>
      <c r="AG32" s="122" t="s">
        <v>319</v>
      </c>
      <c r="AH32" s="295" t="str">
        <f t="shared" si="0"/>
        <v>-</v>
      </c>
      <c r="AI32" s="122" t="s">
        <v>319</v>
      </c>
      <c r="AJ32" s="122" t="s">
        <v>319</v>
      </c>
      <c r="AK32" s="122" t="s">
        <v>319</v>
      </c>
      <c r="AL32" s="295" t="str">
        <f t="shared" si="1"/>
        <v>-</v>
      </c>
      <c r="AM32" s="122" t="s">
        <v>319</v>
      </c>
      <c r="AN32" s="122" t="s">
        <v>319</v>
      </c>
      <c r="AO32" s="122" t="s">
        <v>319</v>
      </c>
      <c r="AP32" s="122" t="s">
        <v>319</v>
      </c>
      <c r="AQ32" s="122" t="s">
        <v>319</v>
      </c>
      <c r="AR32" s="122" t="s">
        <v>319</v>
      </c>
      <c r="AS32" s="122" t="s">
        <v>319</v>
      </c>
      <c r="AT32" s="122" t="s">
        <v>319</v>
      </c>
      <c r="AU32" s="122" t="s">
        <v>319</v>
      </c>
      <c r="AV32" s="122" t="s">
        <v>319</v>
      </c>
      <c r="AW32" s="122" t="s">
        <v>319</v>
      </c>
      <c r="AX32" s="122" t="s">
        <v>319</v>
      </c>
      <c r="AY32" s="122">
        <v>37</v>
      </c>
      <c r="AZ32" s="122" t="s">
        <v>319</v>
      </c>
      <c r="BA32" s="122" t="s">
        <v>319</v>
      </c>
    </row>
    <row r="33" spans="1:53" s="219" customFormat="1" ht="14.25" customHeight="1">
      <c r="A33" s="371" t="s">
        <v>308</v>
      </c>
      <c r="B33" s="97" t="s">
        <v>179</v>
      </c>
      <c r="C33" s="294"/>
      <c r="D33" s="122">
        <v>36</v>
      </c>
      <c r="E33" s="122">
        <v>27</v>
      </c>
      <c r="F33" s="122">
        <v>4</v>
      </c>
      <c r="G33" s="122">
        <v>3</v>
      </c>
      <c r="H33" s="122">
        <v>2</v>
      </c>
      <c r="I33" s="122" t="s">
        <v>319</v>
      </c>
      <c r="J33" s="122" t="s">
        <v>319</v>
      </c>
      <c r="K33" s="122">
        <v>50</v>
      </c>
      <c r="L33" s="122">
        <v>360</v>
      </c>
      <c r="M33" s="122" t="s">
        <v>319</v>
      </c>
      <c r="N33" s="122" t="s">
        <v>319</v>
      </c>
      <c r="O33" s="122" t="s">
        <v>319</v>
      </c>
      <c r="P33" s="122" t="s">
        <v>319</v>
      </c>
      <c r="Q33" s="122" t="s">
        <v>319</v>
      </c>
      <c r="R33" s="122">
        <v>30</v>
      </c>
      <c r="S33" s="122">
        <v>24</v>
      </c>
      <c r="T33" s="122">
        <v>24</v>
      </c>
      <c r="U33" s="122">
        <v>30</v>
      </c>
      <c r="V33" s="122">
        <v>29</v>
      </c>
      <c r="W33" s="122">
        <v>29</v>
      </c>
      <c r="X33" s="122">
        <v>36</v>
      </c>
      <c r="Y33" s="122">
        <v>36</v>
      </c>
      <c r="Z33" s="122">
        <v>36</v>
      </c>
      <c r="AA33" s="122">
        <v>43</v>
      </c>
      <c r="AB33" s="122">
        <v>43</v>
      </c>
      <c r="AC33" s="122">
        <v>43</v>
      </c>
      <c r="AD33" s="295">
        <f t="shared" si="9"/>
        <v>100</v>
      </c>
      <c r="AE33" s="122">
        <v>47</v>
      </c>
      <c r="AF33" s="122">
        <v>45</v>
      </c>
      <c r="AG33" s="122">
        <v>45</v>
      </c>
      <c r="AH33" s="295">
        <f t="shared" si="0"/>
        <v>95.744680851063833</v>
      </c>
      <c r="AI33" s="122" t="s">
        <v>319</v>
      </c>
      <c r="AJ33" s="122" t="s">
        <v>319</v>
      </c>
      <c r="AK33" s="122" t="s">
        <v>319</v>
      </c>
      <c r="AL33" s="295" t="str">
        <f t="shared" si="1"/>
        <v>-</v>
      </c>
      <c r="AM33" s="122" t="s">
        <v>319</v>
      </c>
      <c r="AN33" s="122" t="s">
        <v>319</v>
      </c>
      <c r="AO33" s="122">
        <v>3</v>
      </c>
      <c r="AP33" s="122" t="s">
        <v>319</v>
      </c>
      <c r="AQ33" s="122" t="s">
        <v>319</v>
      </c>
      <c r="AR33" s="122" t="s">
        <v>319</v>
      </c>
      <c r="AS33" s="122" t="s">
        <v>319</v>
      </c>
      <c r="AT33" s="122" t="s">
        <v>319</v>
      </c>
      <c r="AU33" s="122" t="s">
        <v>319</v>
      </c>
      <c r="AV33" s="122" t="s">
        <v>319</v>
      </c>
      <c r="AW33" s="122" t="s">
        <v>319</v>
      </c>
      <c r="AX33" s="122" t="s">
        <v>319</v>
      </c>
      <c r="AY33" s="122">
        <v>30</v>
      </c>
      <c r="AZ33" s="122" t="s">
        <v>319</v>
      </c>
      <c r="BA33" s="122" t="s">
        <v>319</v>
      </c>
    </row>
    <row r="34" spans="1:53" s="219" customFormat="1" ht="14.25" customHeight="1">
      <c r="A34" s="372"/>
      <c r="B34" s="99"/>
      <c r="C34" s="168" t="s">
        <v>181</v>
      </c>
      <c r="D34" s="264"/>
      <c r="E34" s="264"/>
      <c r="F34" s="264"/>
      <c r="G34" s="264"/>
      <c r="H34" s="264"/>
      <c r="I34" s="264"/>
      <c r="J34" s="264"/>
      <c r="K34" s="122">
        <v>50</v>
      </c>
      <c r="L34" s="122">
        <v>360</v>
      </c>
      <c r="M34" s="122" t="s">
        <v>319</v>
      </c>
      <c r="N34" s="122" t="s">
        <v>319</v>
      </c>
      <c r="O34" s="122" t="s">
        <v>319</v>
      </c>
      <c r="P34" s="122" t="s">
        <v>319</v>
      </c>
      <c r="Q34" s="122" t="s">
        <v>319</v>
      </c>
      <c r="R34" s="122" t="s">
        <v>319</v>
      </c>
      <c r="S34" s="122" t="s">
        <v>319</v>
      </c>
      <c r="T34" s="122" t="s">
        <v>319</v>
      </c>
      <c r="U34" s="122" t="s">
        <v>319</v>
      </c>
      <c r="V34" s="122" t="s">
        <v>319</v>
      </c>
      <c r="W34" s="122" t="s">
        <v>319</v>
      </c>
      <c r="X34" s="122" t="s">
        <v>319</v>
      </c>
      <c r="Y34" s="122" t="s">
        <v>319</v>
      </c>
      <c r="Z34" s="122" t="s">
        <v>319</v>
      </c>
      <c r="AA34" s="122" t="s">
        <v>319</v>
      </c>
      <c r="AB34" s="122" t="s">
        <v>319</v>
      </c>
      <c r="AC34" s="122" t="s">
        <v>319</v>
      </c>
      <c r="AD34" s="295" t="str">
        <f t="shared" si="9"/>
        <v>-</v>
      </c>
      <c r="AE34" s="122" t="s">
        <v>319</v>
      </c>
      <c r="AF34" s="122" t="s">
        <v>319</v>
      </c>
      <c r="AG34" s="122" t="s">
        <v>319</v>
      </c>
      <c r="AH34" s="295" t="str">
        <f t="shared" si="0"/>
        <v>-</v>
      </c>
      <c r="AI34" s="122" t="s">
        <v>319</v>
      </c>
      <c r="AJ34" s="122" t="s">
        <v>319</v>
      </c>
      <c r="AK34" s="122" t="s">
        <v>319</v>
      </c>
      <c r="AL34" s="295" t="str">
        <f t="shared" si="1"/>
        <v>-</v>
      </c>
      <c r="AM34" s="122" t="s">
        <v>319</v>
      </c>
      <c r="AN34" s="122" t="s">
        <v>319</v>
      </c>
      <c r="AO34" s="122">
        <v>3</v>
      </c>
      <c r="AP34" s="122" t="s">
        <v>319</v>
      </c>
      <c r="AQ34" s="122" t="s">
        <v>319</v>
      </c>
      <c r="AR34" s="122" t="s">
        <v>319</v>
      </c>
      <c r="AS34" s="122" t="s">
        <v>319</v>
      </c>
      <c r="AT34" s="122" t="s">
        <v>319</v>
      </c>
      <c r="AU34" s="122" t="s">
        <v>319</v>
      </c>
      <c r="AV34" s="122" t="s">
        <v>319</v>
      </c>
      <c r="AW34" s="122" t="s">
        <v>319</v>
      </c>
      <c r="AX34" s="122" t="s">
        <v>319</v>
      </c>
      <c r="AY34" s="122">
        <v>30</v>
      </c>
      <c r="AZ34" s="122" t="s">
        <v>319</v>
      </c>
      <c r="BA34" s="122" t="s">
        <v>319</v>
      </c>
    </row>
    <row r="35" spans="1:53" s="219" customFormat="1" ht="14.25" customHeight="1">
      <c r="A35" s="371" t="s">
        <v>309</v>
      </c>
      <c r="B35" s="97" t="s">
        <v>179</v>
      </c>
      <c r="C35" s="294"/>
      <c r="D35" s="122">
        <v>146</v>
      </c>
      <c r="E35" s="122">
        <v>137</v>
      </c>
      <c r="F35" s="122">
        <v>7</v>
      </c>
      <c r="G35" s="122">
        <v>1</v>
      </c>
      <c r="H35" s="122">
        <v>1</v>
      </c>
      <c r="I35" s="122" t="s">
        <v>319</v>
      </c>
      <c r="J35" s="122" t="s">
        <v>319</v>
      </c>
      <c r="K35" s="122">
        <v>160</v>
      </c>
      <c r="L35" s="122">
        <v>1768</v>
      </c>
      <c r="M35" s="122" t="s">
        <v>319</v>
      </c>
      <c r="N35" s="122" t="s">
        <v>319</v>
      </c>
      <c r="O35" s="122" t="s">
        <v>319</v>
      </c>
      <c r="P35" s="122" t="s">
        <v>319</v>
      </c>
      <c r="Q35" s="122" t="s">
        <v>319</v>
      </c>
      <c r="R35" s="122">
        <v>135</v>
      </c>
      <c r="S35" s="122">
        <v>131</v>
      </c>
      <c r="T35" s="122">
        <v>131</v>
      </c>
      <c r="U35" s="122">
        <v>156</v>
      </c>
      <c r="V35" s="122">
        <v>151</v>
      </c>
      <c r="W35" s="122">
        <v>151</v>
      </c>
      <c r="X35" s="122" t="s">
        <v>319</v>
      </c>
      <c r="Y35" s="122" t="s">
        <v>319</v>
      </c>
      <c r="Z35" s="122" t="s">
        <v>319</v>
      </c>
      <c r="AA35" s="122">
        <v>156</v>
      </c>
      <c r="AB35" s="122">
        <v>152</v>
      </c>
      <c r="AC35" s="122">
        <v>152</v>
      </c>
      <c r="AD35" s="295">
        <f t="shared" si="9"/>
        <v>97.435897435897431</v>
      </c>
      <c r="AE35" s="122">
        <v>173</v>
      </c>
      <c r="AF35" s="122">
        <v>167</v>
      </c>
      <c r="AG35" s="122">
        <v>167</v>
      </c>
      <c r="AH35" s="295">
        <f t="shared" si="0"/>
        <v>96.531791907514446</v>
      </c>
      <c r="AI35" s="122" t="s">
        <v>319</v>
      </c>
      <c r="AJ35" s="122" t="s">
        <v>319</v>
      </c>
      <c r="AK35" s="122" t="s">
        <v>319</v>
      </c>
      <c r="AL35" s="295" t="str">
        <f t="shared" si="1"/>
        <v>-</v>
      </c>
      <c r="AM35" s="122" t="s">
        <v>319</v>
      </c>
      <c r="AN35" s="122" t="s">
        <v>319</v>
      </c>
      <c r="AO35" s="122">
        <v>13</v>
      </c>
      <c r="AP35" s="122" t="s">
        <v>319</v>
      </c>
      <c r="AQ35" s="122" t="s">
        <v>319</v>
      </c>
      <c r="AR35" s="122">
        <v>1</v>
      </c>
      <c r="AS35" s="122">
        <v>4</v>
      </c>
      <c r="AT35" s="122" t="s">
        <v>319</v>
      </c>
      <c r="AU35" s="122" t="s">
        <v>319</v>
      </c>
      <c r="AV35" s="122">
        <v>13</v>
      </c>
      <c r="AW35" s="122" t="s">
        <v>319</v>
      </c>
      <c r="AX35" s="122" t="s">
        <v>319</v>
      </c>
      <c r="AY35" s="122">
        <v>160</v>
      </c>
      <c r="AZ35" s="122" t="s">
        <v>319</v>
      </c>
      <c r="BA35" s="122" t="s">
        <v>319</v>
      </c>
    </row>
    <row r="36" spans="1:53" s="219" customFormat="1" ht="14.25" customHeight="1">
      <c r="A36" s="372"/>
      <c r="B36" s="99"/>
      <c r="C36" s="168" t="s">
        <v>181</v>
      </c>
      <c r="D36" s="264"/>
      <c r="E36" s="264"/>
      <c r="F36" s="264"/>
      <c r="G36" s="264"/>
      <c r="H36" s="264"/>
      <c r="I36" s="264"/>
      <c r="J36" s="264"/>
      <c r="K36" s="122">
        <v>160</v>
      </c>
      <c r="L36" s="122">
        <v>1768</v>
      </c>
      <c r="M36" s="122" t="s">
        <v>319</v>
      </c>
      <c r="N36" s="122" t="s">
        <v>319</v>
      </c>
      <c r="O36" s="122" t="s">
        <v>319</v>
      </c>
      <c r="P36" s="122" t="s">
        <v>319</v>
      </c>
      <c r="Q36" s="122" t="s">
        <v>319</v>
      </c>
      <c r="R36" s="122" t="s">
        <v>319</v>
      </c>
      <c r="S36" s="122" t="s">
        <v>319</v>
      </c>
      <c r="T36" s="122" t="s">
        <v>319</v>
      </c>
      <c r="U36" s="122" t="s">
        <v>319</v>
      </c>
      <c r="V36" s="122" t="s">
        <v>319</v>
      </c>
      <c r="W36" s="122" t="s">
        <v>319</v>
      </c>
      <c r="X36" s="122" t="s">
        <v>319</v>
      </c>
      <c r="Y36" s="122" t="s">
        <v>319</v>
      </c>
      <c r="Z36" s="122" t="s">
        <v>319</v>
      </c>
      <c r="AA36" s="122" t="s">
        <v>319</v>
      </c>
      <c r="AB36" s="122" t="s">
        <v>319</v>
      </c>
      <c r="AC36" s="122" t="s">
        <v>319</v>
      </c>
      <c r="AD36" s="295" t="str">
        <f t="shared" si="9"/>
        <v>-</v>
      </c>
      <c r="AE36" s="122" t="s">
        <v>319</v>
      </c>
      <c r="AF36" s="122" t="s">
        <v>319</v>
      </c>
      <c r="AG36" s="122" t="s">
        <v>319</v>
      </c>
      <c r="AH36" s="295" t="str">
        <f t="shared" si="0"/>
        <v>-</v>
      </c>
      <c r="AI36" s="122" t="s">
        <v>319</v>
      </c>
      <c r="AJ36" s="122" t="s">
        <v>319</v>
      </c>
      <c r="AK36" s="122" t="s">
        <v>319</v>
      </c>
      <c r="AL36" s="295" t="str">
        <f t="shared" si="1"/>
        <v>-</v>
      </c>
      <c r="AM36" s="122" t="s">
        <v>319</v>
      </c>
      <c r="AN36" s="122" t="s">
        <v>319</v>
      </c>
      <c r="AO36" s="122">
        <v>13</v>
      </c>
      <c r="AP36" s="122" t="s">
        <v>319</v>
      </c>
      <c r="AQ36" s="122" t="s">
        <v>319</v>
      </c>
      <c r="AR36" s="122" t="s">
        <v>319</v>
      </c>
      <c r="AS36" s="122" t="s">
        <v>319</v>
      </c>
      <c r="AT36" s="122" t="s">
        <v>319</v>
      </c>
      <c r="AU36" s="122" t="s">
        <v>319</v>
      </c>
      <c r="AV36" s="122" t="s">
        <v>319</v>
      </c>
      <c r="AW36" s="122" t="s">
        <v>319</v>
      </c>
      <c r="AX36" s="122" t="s">
        <v>319</v>
      </c>
      <c r="AY36" s="122">
        <v>160</v>
      </c>
      <c r="AZ36" s="122" t="s">
        <v>319</v>
      </c>
      <c r="BA36" s="122" t="s">
        <v>319</v>
      </c>
    </row>
    <row r="37" spans="1:53" s="219" customFormat="1" ht="14.25" customHeight="1">
      <c r="A37" s="371" t="s">
        <v>310</v>
      </c>
      <c r="B37" s="97" t="s">
        <v>179</v>
      </c>
      <c r="C37" s="294"/>
      <c r="D37" s="122">
        <v>33</v>
      </c>
      <c r="E37" s="122">
        <v>30</v>
      </c>
      <c r="F37" s="122">
        <v>3</v>
      </c>
      <c r="G37" s="122" t="s">
        <v>319</v>
      </c>
      <c r="H37" s="122" t="s">
        <v>319</v>
      </c>
      <c r="I37" s="122" t="s">
        <v>319</v>
      </c>
      <c r="J37" s="122" t="s">
        <v>319</v>
      </c>
      <c r="K37" s="122">
        <v>46</v>
      </c>
      <c r="L37" s="122">
        <v>676</v>
      </c>
      <c r="M37" s="122" t="s">
        <v>319</v>
      </c>
      <c r="N37" s="122" t="s">
        <v>319</v>
      </c>
      <c r="O37" s="122" t="s">
        <v>319</v>
      </c>
      <c r="P37" s="122" t="s">
        <v>319</v>
      </c>
      <c r="Q37" s="122" t="s">
        <v>319</v>
      </c>
      <c r="R37" s="122">
        <v>26</v>
      </c>
      <c r="S37" s="122">
        <v>18</v>
      </c>
      <c r="T37" s="122">
        <v>18</v>
      </c>
      <c r="U37" s="122" t="s">
        <v>319</v>
      </c>
      <c r="V37" s="122" t="s">
        <v>319</v>
      </c>
      <c r="W37" s="122" t="s">
        <v>319</v>
      </c>
      <c r="X37" s="122">
        <v>31</v>
      </c>
      <c r="Y37" s="122">
        <v>21</v>
      </c>
      <c r="Z37" s="122">
        <v>21</v>
      </c>
      <c r="AA37" s="122">
        <v>31</v>
      </c>
      <c r="AB37" s="122">
        <v>28</v>
      </c>
      <c r="AC37" s="122">
        <v>28</v>
      </c>
      <c r="AD37" s="295">
        <f t="shared" si="9"/>
        <v>90.322580645161281</v>
      </c>
      <c r="AE37" s="122">
        <v>34</v>
      </c>
      <c r="AF37" s="122">
        <v>33</v>
      </c>
      <c r="AG37" s="122">
        <v>33</v>
      </c>
      <c r="AH37" s="295">
        <f t="shared" si="0"/>
        <v>97.058823529411768</v>
      </c>
      <c r="AI37" s="122" t="s">
        <v>319</v>
      </c>
      <c r="AJ37" s="122" t="s">
        <v>319</v>
      </c>
      <c r="AK37" s="122" t="s">
        <v>319</v>
      </c>
      <c r="AL37" s="295" t="str">
        <f t="shared" si="1"/>
        <v>-</v>
      </c>
      <c r="AM37" s="122">
        <v>22</v>
      </c>
      <c r="AN37" s="122">
        <v>22</v>
      </c>
      <c r="AO37" s="122" t="s">
        <v>319</v>
      </c>
      <c r="AP37" s="122" t="s">
        <v>319</v>
      </c>
      <c r="AQ37" s="122" t="s">
        <v>319</v>
      </c>
      <c r="AR37" s="122">
        <v>1</v>
      </c>
      <c r="AS37" s="122" t="s">
        <v>319</v>
      </c>
      <c r="AT37" s="122">
        <v>1</v>
      </c>
      <c r="AU37" s="122" t="s">
        <v>319</v>
      </c>
      <c r="AV37" s="122">
        <v>1</v>
      </c>
      <c r="AW37" s="122" t="s">
        <v>319</v>
      </c>
      <c r="AX37" s="122" t="s">
        <v>319</v>
      </c>
      <c r="AY37" s="122">
        <v>33</v>
      </c>
      <c r="AZ37" s="122" t="s">
        <v>319</v>
      </c>
      <c r="BA37" s="122" t="s">
        <v>319</v>
      </c>
    </row>
    <row r="38" spans="1:53" s="219" customFormat="1" ht="14.25" customHeight="1">
      <c r="A38" s="372"/>
      <c r="B38" s="99"/>
      <c r="C38" s="168" t="s">
        <v>181</v>
      </c>
      <c r="D38" s="264"/>
      <c r="E38" s="264"/>
      <c r="F38" s="264"/>
      <c r="G38" s="264"/>
      <c r="H38" s="264"/>
      <c r="I38" s="264"/>
      <c r="J38" s="264"/>
      <c r="K38" s="122">
        <v>46</v>
      </c>
      <c r="L38" s="122">
        <v>676</v>
      </c>
      <c r="M38" s="122" t="s">
        <v>319</v>
      </c>
      <c r="N38" s="122" t="s">
        <v>319</v>
      </c>
      <c r="O38" s="122" t="s">
        <v>319</v>
      </c>
      <c r="P38" s="122" t="s">
        <v>319</v>
      </c>
      <c r="Q38" s="122" t="s">
        <v>319</v>
      </c>
      <c r="R38" s="122" t="s">
        <v>319</v>
      </c>
      <c r="S38" s="122" t="s">
        <v>319</v>
      </c>
      <c r="T38" s="122" t="s">
        <v>319</v>
      </c>
      <c r="U38" s="122" t="s">
        <v>319</v>
      </c>
      <c r="V38" s="122" t="s">
        <v>319</v>
      </c>
      <c r="W38" s="122" t="s">
        <v>319</v>
      </c>
      <c r="X38" s="122" t="s">
        <v>319</v>
      </c>
      <c r="Y38" s="122" t="s">
        <v>319</v>
      </c>
      <c r="Z38" s="122" t="s">
        <v>319</v>
      </c>
      <c r="AA38" s="122" t="s">
        <v>319</v>
      </c>
      <c r="AB38" s="122" t="s">
        <v>319</v>
      </c>
      <c r="AC38" s="122" t="s">
        <v>319</v>
      </c>
      <c r="AD38" s="295" t="str">
        <f t="shared" si="9"/>
        <v>-</v>
      </c>
      <c r="AE38" s="122" t="s">
        <v>319</v>
      </c>
      <c r="AF38" s="122" t="s">
        <v>319</v>
      </c>
      <c r="AG38" s="122" t="s">
        <v>319</v>
      </c>
      <c r="AH38" s="295" t="str">
        <f t="shared" si="0"/>
        <v>-</v>
      </c>
      <c r="AI38" s="122" t="s">
        <v>319</v>
      </c>
      <c r="AJ38" s="122" t="s">
        <v>319</v>
      </c>
      <c r="AK38" s="122" t="s">
        <v>319</v>
      </c>
      <c r="AL38" s="295" t="str">
        <f t="shared" si="1"/>
        <v>-</v>
      </c>
      <c r="AM38" s="122" t="s">
        <v>319</v>
      </c>
      <c r="AN38" s="122" t="s">
        <v>319</v>
      </c>
      <c r="AO38" s="122" t="s">
        <v>319</v>
      </c>
      <c r="AP38" s="122" t="s">
        <v>319</v>
      </c>
      <c r="AQ38" s="122" t="s">
        <v>319</v>
      </c>
      <c r="AR38" s="122" t="s">
        <v>319</v>
      </c>
      <c r="AS38" s="122" t="s">
        <v>319</v>
      </c>
      <c r="AT38" s="122" t="s">
        <v>319</v>
      </c>
      <c r="AU38" s="122" t="s">
        <v>319</v>
      </c>
      <c r="AV38" s="122" t="s">
        <v>319</v>
      </c>
      <c r="AW38" s="122" t="s">
        <v>319</v>
      </c>
      <c r="AX38" s="122" t="s">
        <v>319</v>
      </c>
      <c r="AY38" s="122">
        <v>33</v>
      </c>
      <c r="AZ38" s="122" t="s">
        <v>319</v>
      </c>
      <c r="BA38" s="122" t="s">
        <v>319</v>
      </c>
    </row>
    <row r="39" spans="1:53" s="219" customFormat="1" ht="14.25" customHeight="1">
      <c r="A39" s="371" t="s">
        <v>311</v>
      </c>
      <c r="B39" s="97" t="s">
        <v>179</v>
      </c>
      <c r="C39" s="294"/>
      <c r="D39" s="122">
        <v>19</v>
      </c>
      <c r="E39" s="122">
        <v>17</v>
      </c>
      <c r="F39" s="122">
        <v>2</v>
      </c>
      <c r="G39" s="122" t="s">
        <v>319</v>
      </c>
      <c r="H39" s="122" t="s">
        <v>319</v>
      </c>
      <c r="I39" s="122" t="s">
        <v>319</v>
      </c>
      <c r="J39" s="122" t="s">
        <v>319</v>
      </c>
      <c r="K39" s="122">
        <v>31</v>
      </c>
      <c r="L39" s="122">
        <v>256</v>
      </c>
      <c r="M39" s="122" t="s">
        <v>319</v>
      </c>
      <c r="N39" s="122" t="s">
        <v>319</v>
      </c>
      <c r="O39" s="122" t="s">
        <v>319</v>
      </c>
      <c r="P39" s="122" t="s">
        <v>319</v>
      </c>
      <c r="Q39" s="122" t="s">
        <v>319</v>
      </c>
      <c r="R39" s="122">
        <v>23</v>
      </c>
      <c r="S39" s="122">
        <v>23</v>
      </c>
      <c r="T39" s="122">
        <v>23</v>
      </c>
      <c r="U39" s="122">
        <v>22</v>
      </c>
      <c r="V39" s="122">
        <v>22</v>
      </c>
      <c r="W39" s="122">
        <v>22</v>
      </c>
      <c r="X39" s="122">
        <v>15</v>
      </c>
      <c r="Y39" s="122">
        <v>15</v>
      </c>
      <c r="Z39" s="122">
        <v>15</v>
      </c>
      <c r="AA39" s="122">
        <v>20</v>
      </c>
      <c r="AB39" s="122">
        <v>19</v>
      </c>
      <c r="AC39" s="122">
        <v>19</v>
      </c>
      <c r="AD39" s="295">
        <f t="shared" si="9"/>
        <v>95</v>
      </c>
      <c r="AE39" s="122">
        <v>21</v>
      </c>
      <c r="AF39" s="122">
        <v>20</v>
      </c>
      <c r="AG39" s="122">
        <v>20</v>
      </c>
      <c r="AH39" s="295">
        <f t="shared" si="0"/>
        <v>95.238095238095227</v>
      </c>
      <c r="AI39" s="122" t="s">
        <v>319</v>
      </c>
      <c r="AJ39" s="122" t="s">
        <v>319</v>
      </c>
      <c r="AK39" s="122" t="s">
        <v>319</v>
      </c>
      <c r="AL39" s="295" t="str">
        <f t="shared" si="1"/>
        <v>-</v>
      </c>
      <c r="AM39" s="122" t="s">
        <v>319</v>
      </c>
      <c r="AN39" s="122" t="s">
        <v>319</v>
      </c>
      <c r="AO39" s="122">
        <v>4</v>
      </c>
      <c r="AP39" s="122" t="s">
        <v>319</v>
      </c>
      <c r="AQ39" s="122" t="s">
        <v>319</v>
      </c>
      <c r="AR39" s="122" t="s">
        <v>319</v>
      </c>
      <c r="AS39" s="122" t="s">
        <v>319</v>
      </c>
      <c r="AT39" s="122" t="s">
        <v>319</v>
      </c>
      <c r="AU39" s="122" t="s">
        <v>319</v>
      </c>
      <c r="AV39" s="122" t="s">
        <v>319</v>
      </c>
      <c r="AW39" s="122" t="s">
        <v>319</v>
      </c>
      <c r="AX39" s="122" t="s">
        <v>319</v>
      </c>
      <c r="AY39" s="122">
        <v>17</v>
      </c>
      <c r="AZ39" s="122" t="s">
        <v>319</v>
      </c>
      <c r="BA39" s="122" t="s">
        <v>319</v>
      </c>
    </row>
    <row r="40" spans="1:53" s="219" customFormat="1" ht="14.25" customHeight="1">
      <c r="A40" s="372"/>
      <c r="B40" s="99"/>
      <c r="C40" s="168" t="s">
        <v>181</v>
      </c>
      <c r="D40" s="264"/>
      <c r="E40" s="264"/>
      <c r="F40" s="264"/>
      <c r="G40" s="264"/>
      <c r="H40" s="264"/>
      <c r="I40" s="264"/>
      <c r="J40" s="264"/>
      <c r="K40" s="122">
        <v>31</v>
      </c>
      <c r="L40" s="122">
        <v>256</v>
      </c>
      <c r="M40" s="122" t="s">
        <v>319</v>
      </c>
      <c r="N40" s="122" t="s">
        <v>319</v>
      </c>
      <c r="O40" s="122" t="s">
        <v>319</v>
      </c>
      <c r="P40" s="122" t="s">
        <v>319</v>
      </c>
      <c r="Q40" s="122" t="s">
        <v>319</v>
      </c>
      <c r="R40" s="122" t="s">
        <v>319</v>
      </c>
      <c r="S40" s="122" t="s">
        <v>319</v>
      </c>
      <c r="T40" s="122" t="s">
        <v>319</v>
      </c>
      <c r="U40" s="122" t="s">
        <v>319</v>
      </c>
      <c r="V40" s="122" t="s">
        <v>319</v>
      </c>
      <c r="W40" s="122" t="s">
        <v>319</v>
      </c>
      <c r="X40" s="122" t="s">
        <v>319</v>
      </c>
      <c r="Y40" s="122" t="s">
        <v>319</v>
      </c>
      <c r="Z40" s="122" t="s">
        <v>319</v>
      </c>
      <c r="AA40" s="122" t="s">
        <v>319</v>
      </c>
      <c r="AB40" s="122" t="s">
        <v>319</v>
      </c>
      <c r="AC40" s="122" t="s">
        <v>319</v>
      </c>
      <c r="AD40" s="295" t="str">
        <f t="shared" si="9"/>
        <v>-</v>
      </c>
      <c r="AE40" s="122" t="s">
        <v>319</v>
      </c>
      <c r="AF40" s="122" t="s">
        <v>319</v>
      </c>
      <c r="AG40" s="122" t="s">
        <v>319</v>
      </c>
      <c r="AH40" s="295" t="str">
        <f t="shared" si="0"/>
        <v>-</v>
      </c>
      <c r="AI40" s="122" t="s">
        <v>319</v>
      </c>
      <c r="AJ40" s="122" t="s">
        <v>319</v>
      </c>
      <c r="AK40" s="122" t="s">
        <v>319</v>
      </c>
      <c r="AL40" s="295" t="str">
        <f t="shared" si="1"/>
        <v>-</v>
      </c>
      <c r="AM40" s="122" t="s">
        <v>319</v>
      </c>
      <c r="AN40" s="122" t="s">
        <v>319</v>
      </c>
      <c r="AO40" s="122">
        <v>4</v>
      </c>
      <c r="AP40" s="122" t="s">
        <v>319</v>
      </c>
      <c r="AQ40" s="122" t="s">
        <v>319</v>
      </c>
      <c r="AR40" s="122" t="s">
        <v>319</v>
      </c>
      <c r="AS40" s="122" t="s">
        <v>319</v>
      </c>
      <c r="AT40" s="122" t="s">
        <v>319</v>
      </c>
      <c r="AU40" s="122" t="s">
        <v>319</v>
      </c>
      <c r="AV40" s="122" t="s">
        <v>319</v>
      </c>
      <c r="AW40" s="122" t="s">
        <v>319</v>
      </c>
      <c r="AX40" s="122" t="s">
        <v>319</v>
      </c>
      <c r="AY40" s="122">
        <v>17</v>
      </c>
      <c r="AZ40" s="122" t="s">
        <v>319</v>
      </c>
      <c r="BA40" s="122" t="s">
        <v>319</v>
      </c>
    </row>
    <row r="41" spans="1:53" s="219" customFormat="1" ht="14.25" customHeight="1">
      <c r="A41" s="371" t="s">
        <v>312</v>
      </c>
      <c r="B41" s="97" t="s">
        <v>179</v>
      </c>
      <c r="C41" s="294"/>
      <c r="D41" s="122">
        <v>35</v>
      </c>
      <c r="E41" s="122">
        <v>32</v>
      </c>
      <c r="F41" s="122">
        <v>3</v>
      </c>
      <c r="G41" s="122" t="s">
        <v>319</v>
      </c>
      <c r="H41" s="122" t="s">
        <v>319</v>
      </c>
      <c r="I41" s="122" t="s">
        <v>319</v>
      </c>
      <c r="J41" s="122" t="s">
        <v>319</v>
      </c>
      <c r="K41" s="122">
        <v>46</v>
      </c>
      <c r="L41" s="122">
        <v>332</v>
      </c>
      <c r="M41" s="122" t="s">
        <v>319</v>
      </c>
      <c r="N41" s="122" t="s">
        <v>319</v>
      </c>
      <c r="O41" s="122" t="s">
        <v>319</v>
      </c>
      <c r="P41" s="122" t="s">
        <v>319</v>
      </c>
      <c r="Q41" s="122" t="s">
        <v>319</v>
      </c>
      <c r="R41" s="122">
        <v>26</v>
      </c>
      <c r="S41" s="122">
        <v>26</v>
      </c>
      <c r="T41" s="122">
        <v>26</v>
      </c>
      <c r="U41" s="122">
        <v>29</v>
      </c>
      <c r="V41" s="122">
        <v>29</v>
      </c>
      <c r="W41" s="122">
        <v>30</v>
      </c>
      <c r="X41" s="122">
        <v>31</v>
      </c>
      <c r="Y41" s="122">
        <v>31</v>
      </c>
      <c r="Z41" s="122">
        <v>31</v>
      </c>
      <c r="AA41" s="122">
        <v>35</v>
      </c>
      <c r="AB41" s="122">
        <v>35</v>
      </c>
      <c r="AC41" s="122">
        <v>35</v>
      </c>
      <c r="AD41" s="295">
        <f t="shared" si="9"/>
        <v>100</v>
      </c>
      <c r="AE41" s="122">
        <v>52</v>
      </c>
      <c r="AF41" s="122">
        <v>50</v>
      </c>
      <c r="AG41" s="122">
        <v>50</v>
      </c>
      <c r="AH41" s="295">
        <f t="shared" si="0"/>
        <v>96.15384615384616</v>
      </c>
      <c r="AI41" s="122" t="s">
        <v>319</v>
      </c>
      <c r="AJ41" s="122" t="s">
        <v>319</v>
      </c>
      <c r="AK41" s="122" t="s">
        <v>319</v>
      </c>
      <c r="AL41" s="295" t="str">
        <f t="shared" si="1"/>
        <v>-</v>
      </c>
      <c r="AM41" s="122">
        <v>26</v>
      </c>
      <c r="AN41" s="122">
        <v>26</v>
      </c>
      <c r="AO41" s="122">
        <v>2</v>
      </c>
      <c r="AP41" s="122" t="s">
        <v>319</v>
      </c>
      <c r="AQ41" s="122" t="s">
        <v>319</v>
      </c>
      <c r="AR41" s="122">
        <v>1</v>
      </c>
      <c r="AS41" s="122">
        <v>1</v>
      </c>
      <c r="AT41" s="122" t="s">
        <v>319</v>
      </c>
      <c r="AU41" s="122" t="s">
        <v>319</v>
      </c>
      <c r="AV41" s="122">
        <v>1</v>
      </c>
      <c r="AW41" s="122" t="s">
        <v>319</v>
      </c>
      <c r="AX41" s="122">
        <v>1</v>
      </c>
      <c r="AY41" s="122">
        <v>33</v>
      </c>
      <c r="AZ41" s="122" t="s">
        <v>319</v>
      </c>
      <c r="BA41" s="122" t="s">
        <v>319</v>
      </c>
    </row>
    <row r="42" spans="1:53" s="219" customFormat="1" ht="14.25" customHeight="1">
      <c r="A42" s="372"/>
      <c r="B42" s="99"/>
      <c r="C42" s="168" t="s">
        <v>181</v>
      </c>
      <c r="D42" s="264"/>
      <c r="E42" s="264"/>
      <c r="F42" s="264"/>
      <c r="G42" s="264"/>
      <c r="H42" s="264"/>
      <c r="I42" s="264"/>
      <c r="J42" s="264"/>
      <c r="K42" s="122">
        <v>46</v>
      </c>
      <c r="L42" s="122">
        <v>332</v>
      </c>
      <c r="M42" s="122" t="s">
        <v>319</v>
      </c>
      <c r="N42" s="122" t="s">
        <v>319</v>
      </c>
      <c r="O42" s="122" t="s">
        <v>319</v>
      </c>
      <c r="P42" s="122" t="s">
        <v>319</v>
      </c>
      <c r="Q42" s="122" t="s">
        <v>319</v>
      </c>
      <c r="R42" s="122" t="s">
        <v>319</v>
      </c>
      <c r="S42" s="122" t="s">
        <v>319</v>
      </c>
      <c r="T42" s="122" t="s">
        <v>319</v>
      </c>
      <c r="U42" s="122" t="s">
        <v>319</v>
      </c>
      <c r="V42" s="122" t="s">
        <v>319</v>
      </c>
      <c r="W42" s="122" t="s">
        <v>319</v>
      </c>
      <c r="X42" s="122" t="s">
        <v>319</v>
      </c>
      <c r="Y42" s="122" t="s">
        <v>319</v>
      </c>
      <c r="Z42" s="122" t="s">
        <v>319</v>
      </c>
      <c r="AA42" s="122" t="s">
        <v>319</v>
      </c>
      <c r="AB42" s="122" t="s">
        <v>319</v>
      </c>
      <c r="AC42" s="122" t="s">
        <v>319</v>
      </c>
      <c r="AD42" s="295" t="str">
        <f t="shared" si="9"/>
        <v>-</v>
      </c>
      <c r="AE42" s="122" t="s">
        <v>319</v>
      </c>
      <c r="AF42" s="122" t="s">
        <v>319</v>
      </c>
      <c r="AG42" s="122" t="s">
        <v>319</v>
      </c>
      <c r="AH42" s="295" t="str">
        <f t="shared" si="0"/>
        <v>-</v>
      </c>
      <c r="AI42" s="122" t="s">
        <v>319</v>
      </c>
      <c r="AJ42" s="122" t="s">
        <v>319</v>
      </c>
      <c r="AK42" s="122" t="s">
        <v>319</v>
      </c>
      <c r="AL42" s="295" t="str">
        <f t="shared" si="1"/>
        <v>-</v>
      </c>
      <c r="AM42" s="122" t="s">
        <v>319</v>
      </c>
      <c r="AN42" s="122" t="s">
        <v>319</v>
      </c>
      <c r="AO42" s="122">
        <v>2</v>
      </c>
      <c r="AP42" s="122" t="s">
        <v>319</v>
      </c>
      <c r="AQ42" s="122" t="s">
        <v>319</v>
      </c>
      <c r="AR42" s="122" t="s">
        <v>319</v>
      </c>
      <c r="AS42" s="122" t="s">
        <v>319</v>
      </c>
      <c r="AT42" s="122" t="s">
        <v>319</v>
      </c>
      <c r="AU42" s="122" t="s">
        <v>319</v>
      </c>
      <c r="AV42" s="122" t="s">
        <v>319</v>
      </c>
      <c r="AW42" s="122" t="s">
        <v>319</v>
      </c>
      <c r="AX42" s="122" t="s">
        <v>319</v>
      </c>
      <c r="AY42" s="122">
        <v>33</v>
      </c>
      <c r="AZ42" s="122" t="s">
        <v>319</v>
      </c>
      <c r="BA42" s="122" t="s">
        <v>319</v>
      </c>
    </row>
    <row r="43" spans="1:53" s="219" customFormat="1" ht="14.25" customHeight="1">
      <c r="A43" s="371" t="s">
        <v>313</v>
      </c>
      <c r="B43" s="97" t="s">
        <v>179</v>
      </c>
      <c r="C43" s="294"/>
      <c r="D43" s="122">
        <v>36</v>
      </c>
      <c r="E43" s="122">
        <v>34</v>
      </c>
      <c r="F43" s="122">
        <v>2</v>
      </c>
      <c r="G43" s="122" t="s">
        <v>319</v>
      </c>
      <c r="H43" s="122" t="s">
        <v>319</v>
      </c>
      <c r="I43" s="122" t="s">
        <v>319</v>
      </c>
      <c r="J43" s="122" t="s">
        <v>319</v>
      </c>
      <c r="K43" s="122">
        <v>52</v>
      </c>
      <c r="L43" s="122">
        <v>342</v>
      </c>
      <c r="M43" s="122" t="s">
        <v>319</v>
      </c>
      <c r="N43" s="122" t="s">
        <v>319</v>
      </c>
      <c r="O43" s="122" t="s">
        <v>319</v>
      </c>
      <c r="P43" s="122" t="s">
        <v>319</v>
      </c>
      <c r="Q43" s="122" t="s">
        <v>319</v>
      </c>
      <c r="R43" s="122">
        <v>45</v>
      </c>
      <c r="S43" s="122">
        <v>42</v>
      </c>
      <c r="T43" s="122">
        <v>42</v>
      </c>
      <c r="U43" s="122">
        <v>49</v>
      </c>
      <c r="V43" s="122">
        <v>48</v>
      </c>
      <c r="W43" s="122">
        <v>48</v>
      </c>
      <c r="X43" s="122" t="s">
        <v>319</v>
      </c>
      <c r="Y43" s="122" t="s">
        <v>319</v>
      </c>
      <c r="Z43" s="122" t="s">
        <v>319</v>
      </c>
      <c r="AA43" s="122">
        <v>33</v>
      </c>
      <c r="AB43" s="122">
        <v>27</v>
      </c>
      <c r="AC43" s="122">
        <v>27</v>
      </c>
      <c r="AD43" s="295">
        <f t="shared" si="9"/>
        <v>81.818181818181827</v>
      </c>
      <c r="AE43" s="122">
        <v>62</v>
      </c>
      <c r="AF43" s="122">
        <v>59</v>
      </c>
      <c r="AG43" s="122">
        <v>59</v>
      </c>
      <c r="AH43" s="295">
        <f t="shared" si="0"/>
        <v>95.161290322580655</v>
      </c>
      <c r="AI43" s="122" t="s">
        <v>319</v>
      </c>
      <c r="AJ43" s="122" t="s">
        <v>319</v>
      </c>
      <c r="AK43" s="122" t="s">
        <v>319</v>
      </c>
      <c r="AL43" s="295" t="str">
        <f t="shared" si="1"/>
        <v>-</v>
      </c>
      <c r="AM43" s="122">
        <v>28</v>
      </c>
      <c r="AN43" s="122">
        <v>28</v>
      </c>
      <c r="AO43" s="122">
        <v>3</v>
      </c>
      <c r="AP43" s="122" t="s">
        <v>319</v>
      </c>
      <c r="AQ43" s="122" t="s">
        <v>319</v>
      </c>
      <c r="AR43" s="122" t="s">
        <v>319</v>
      </c>
      <c r="AS43" s="122" t="s">
        <v>319</v>
      </c>
      <c r="AT43" s="122" t="s">
        <v>319</v>
      </c>
      <c r="AU43" s="122" t="s">
        <v>319</v>
      </c>
      <c r="AV43" s="122" t="s">
        <v>319</v>
      </c>
      <c r="AW43" s="122" t="s">
        <v>319</v>
      </c>
      <c r="AX43" s="122" t="s">
        <v>319</v>
      </c>
      <c r="AY43" s="122">
        <v>35</v>
      </c>
      <c r="AZ43" s="122" t="s">
        <v>319</v>
      </c>
      <c r="BA43" s="122" t="s">
        <v>319</v>
      </c>
    </row>
    <row r="44" spans="1:53" s="219" customFormat="1" ht="14.25" customHeight="1">
      <c r="A44" s="372"/>
      <c r="B44" s="99"/>
      <c r="C44" s="168" t="s">
        <v>181</v>
      </c>
      <c r="D44" s="264"/>
      <c r="E44" s="264"/>
      <c r="F44" s="264"/>
      <c r="G44" s="264"/>
      <c r="H44" s="264"/>
      <c r="I44" s="264"/>
      <c r="J44" s="264"/>
      <c r="K44" s="122">
        <v>52</v>
      </c>
      <c r="L44" s="122">
        <v>342</v>
      </c>
      <c r="M44" s="122" t="s">
        <v>319</v>
      </c>
      <c r="N44" s="122" t="s">
        <v>319</v>
      </c>
      <c r="O44" s="122" t="s">
        <v>319</v>
      </c>
      <c r="P44" s="122" t="s">
        <v>319</v>
      </c>
      <c r="Q44" s="122" t="s">
        <v>319</v>
      </c>
      <c r="R44" s="122" t="s">
        <v>319</v>
      </c>
      <c r="S44" s="122" t="s">
        <v>319</v>
      </c>
      <c r="T44" s="122" t="s">
        <v>319</v>
      </c>
      <c r="U44" s="122" t="s">
        <v>319</v>
      </c>
      <c r="V44" s="122" t="s">
        <v>319</v>
      </c>
      <c r="W44" s="122" t="s">
        <v>319</v>
      </c>
      <c r="X44" s="122" t="s">
        <v>319</v>
      </c>
      <c r="Y44" s="122" t="s">
        <v>319</v>
      </c>
      <c r="Z44" s="122" t="s">
        <v>319</v>
      </c>
      <c r="AA44" s="122" t="s">
        <v>319</v>
      </c>
      <c r="AB44" s="122" t="s">
        <v>319</v>
      </c>
      <c r="AC44" s="122" t="s">
        <v>319</v>
      </c>
      <c r="AD44" s="295" t="str">
        <f t="shared" si="9"/>
        <v>-</v>
      </c>
      <c r="AE44" s="122" t="s">
        <v>319</v>
      </c>
      <c r="AF44" s="122" t="s">
        <v>319</v>
      </c>
      <c r="AG44" s="122" t="s">
        <v>319</v>
      </c>
      <c r="AH44" s="295" t="str">
        <f t="shared" si="0"/>
        <v>-</v>
      </c>
      <c r="AI44" s="122" t="s">
        <v>319</v>
      </c>
      <c r="AJ44" s="122" t="s">
        <v>319</v>
      </c>
      <c r="AK44" s="122" t="s">
        <v>319</v>
      </c>
      <c r="AL44" s="295" t="str">
        <f t="shared" si="1"/>
        <v>-</v>
      </c>
      <c r="AM44" s="122" t="s">
        <v>319</v>
      </c>
      <c r="AN44" s="122" t="s">
        <v>319</v>
      </c>
      <c r="AO44" s="122">
        <v>3</v>
      </c>
      <c r="AP44" s="122" t="s">
        <v>319</v>
      </c>
      <c r="AQ44" s="122" t="s">
        <v>319</v>
      </c>
      <c r="AR44" s="122" t="s">
        <v>319</v>
      </c>
      <c r="AS44" s="122" t="s">
        <v>319</v>
      </c>
      <c r="AT44" s="122" t="s">
        <v>319</v>
      </c>
      <c r="AU44" s="122" t="s">
        <v>319</v>
      </c>
      <c r="AV44" s="122" t="s">
        <v>319</v>
      </c>
      <c r="AW44" s="122" t="s">
        <v>319</v>
      </c>
      <c r="AX44" s="122" t="s">
        <v>319</v>
      </c>
      <c r="AY44" s="122">
        <v>35</v>
      </c>
      <c r="AZ44" s="122" t="s">
        <v>319</v>
      </c>
      <c r="BA44" s="122" t="s">
        <v>319</v>
      </c>
    </row>
    <row r="45" spans="1:53" s="219" customFormat="1" ht="14.25" customHeight="1">
      <c r="A45" s="371" t="s">
        <v>314</v>
      </c>
      <c r="B45" s="97" t="s">
        <v>179</v>
      </c>
      <c r="C45" s="294"/>
      <c r="D45" s="122">
        <v>10</v>
      </c>
      <c r="E45" s="122">
        <v>10</v>
      </c>
      <c r="F45" s="122" t="s">
        <v>319</v>
      </c>
      <c r="G45" s="122" t="s">
        <v>319</v>
      </c>
      <c r="H45" s="122" t="s">
        <v>319</v>
      </c>
      <c r="I45" s="122" t="s">
        <v>319</v>
      </c>
      <c r="J45" s="122" t="s">
        <v>319</v>
      </c>
      <c r="K45" s="122">
        <v>22</v>
      </c>
      <c r="L45" s="122">
        <v>154</v>
      </c>
      <c r="M45" s="122" t="s">
        <v>319</v>
      </c>
      <c r="N45" s="122" t="s">
        <v>319</v>
      </c>
      <c r="O45" s="122" t="s">
        <v>319</v>
      </c>
      <c r="P45" s="122" t="s">
        <v>319</v>
      </c>
      <c r="Q45" s="122" t="s">
        <v>319</v>
      </c>
      <c r="R45" s="122">
        <v>17</v>
      </c>
      <c r="S45" s="122">
        <v>17</v>
      </c>
      <c r="T45" s="122">
        <v>17</v>
      </c>
      <c r="U45" s="122">
        <v>22</v>
      </c>
      <c r="V45" s="122">
        <v>17</v>
      </c>
      <c r="W45" s="122">
        <v>17</v>
      </c>
      <c r="X45" s="122" t="s">
        <v>319</v>
      </c>
      <c r="Y45" s="122" t="s">
        <v>319</v>
      </c>
      <c r="Z45" s="122" t="s">
        <v>319</v>
      </c>
      <c r="AA45" s="122">
        <v>11</v>
      </c>
      <c r="AB45" s="122">
        <v>8</v>
      </c>
      <c r="AC45" s="122">
        <v>8</v>
      </c>
      <c r="AD45" s="295">
        <f t="shared" si="9"/>
        <v>72.727272727272734</v>
      </c>
      <c r="AE45" s="122">
        <v>15</v>
      </c>
      <c r="AF45" s="122">
        <v>11</v>
      </c>
      <c r="AG45" s="122">
        <v>11</v>
      </c>
      <c r="AH45" s="295">
        <f t="shared" si="0"/>
        <v>73.333333333333329</v>
      </c>
      <c r="AI45" s="122" t="s">
        <v>319</v>
      </c>
      <c r="AJ45" s="122" t="s">
        <v>319</v>
      </c>
      <c r="AK45" s="122" t="s">
        <v>319</v>
      </c>
      <c r="AL45" s="295" t="str">
        <f t="shared" si="1"/>
        <v>-</v>
      </c>
      <c r="AM45" s="122" t="s">
        <v>319</v>
      </c>
      <c r="AN45" s="122" t="s">
        <v>319</v>
      </c>
      <c r="AO45" s="122" t="s">
        <v>319</v>
      </c>
      <c r="AP45" s="122" t="s">
        <v>319</v>
      </c>
      <c r="AQ45" s="122" t="s">
        <v>319</v>
      </c>
      <c r="AR45" s="122" t="s">
        <v>319</v>
      </c>
      <c r="AS45" s="122" t="s">
        <v>319</v>
      </c>
      <c r="AT45" s="122" t="s">
        <v>319</v>
      </c>
      <c r="AU45" s="122" t="s">
        <v>319</v>
      </c>
      <c r="AV45" s="122" t="s">
        <v>319</v>
      </c>
      <c r="AW45" s="122" t="s">
        <v>319</v>
      </c>
      <c r="AX45" s="122" t="s">
        <v>319</v>
      </c>
      <c r="AY45" s="122" t="s">
        <v>319</v>
      </c>
      <c r="AZ45" s="122" t="s">
        <v>319</v>
      </c>
      <c r="BA45" s="122" t="s">
        <v>319</v>
      </c>
    </row>
    <row r="46" spans="1:53" s="219" customFormat="1" ht="14.25" customHeight="1">
      <c r="A46" s="372"/>
      <c r="B46" s="99"/>
      <c r="C46" s="168" t="s">
        <v>181</v>
      </c>
      <c r="D46" s="264"/>
      <c r="E46" s="264"/>
      <c r="F46" s="264"/>
      <c r="G46" s="264"/>
      <c r="H46" s="264"/>
      <c r="I46" s="264"/>
      <c r="J46" s="264"/>
      <c r="K46" s="122">
        <v>22</v>
      </c>
      <c r="L46" s="122">
        <v>154</v>
      </c>
      <c r="M46" s="122" t="s">
        <v>319</v>
      </c>
      <c r="N46" s="122" t="s">
        <v>319</v>
      </c>
      <c r="O46" s="122" t="s">
        <v>319</v>
      </c>
      <c r="P46" s="122" t="s">
        <v>319</v>
      </c>
      <c r="Q46" s="122" t="s">
        <v>319</v>
      </c>
      <c r="R46" s="122">
        <v>17</v>
      </c>
      <c r="S46" s="122">
        <v>17</v>
      </c>
      <c r="T46" s="122">
        <v>17</v>
      </c>
      <c r="U46" s="122">
        <v>22</v>
      </c>
      <c r="V46" s="122">
        <v>17</v>
      </c>
      <c r="W46" s="122">
        <v>17</v>
      </c>
      <c r="X46" s="122" t="s">
        <v>319</v>
      </c>
      <c r="Y46" s="122" t="s">
        <v>319</v>
      </c>
      <c r="Z46" s="122" t="s">
        <v>319</v>
      </c>
      <c r="AA46" s="122" t="s">
        <v>319</v>
      </c>
      <c r="AB46" s="122" t="s">
        <v>319</v>
      </c>
      <c r="AC46" s="122" t="s">
        <v>319</v>
      </c>
      <c r="AD46" s="295" t="str">
        <f t="shared" si="9"/>
        <v>-</v>
      </c>
      <c r="AE46" s="122" t="s">
        <v>319</v>
      </c>
      <c r="AF46" s="122" t="s">
        <v>319</v>
      </c>
      <c r="AG46" s="122" t="s">
        <v>319</v>
      </c>
      <c r="AH46" s="295" t="str">
        <f t="shared" si="0"/>
        <v>-</v>
      </c>
      <c r="AI46" s="122" t="s">
        <v>319</v>
      </c>
      <c r="AJ46" s="122" t="s">
        <v>319</v>
      </c>
      <c r="AK46" s="122" t="s">
        <v>319</v>
      </c>
      <c r="AL46" s="295" t="str">
        <f t="shared" si="1"/>
        <v>-</v>
      </c>
      <c r="AM46" s="122" t="s">
        <v>319</v>
      </c>
      <c r="AN46" s="122" t="s">
        <v>319</v>
      </c>
      <c r="AO46" s="122" t="s">
        <v>319</v>
      </c>
      <c r="AP46" s="122" t="s">
        <v>319</v>
      </c>
      <c r="AQ46" s="122" t="s">
        <v>319</v>
      </c>
      <c r="AR46" s="122" t="s">
        <v>319</v>
      </c>
      <c r="AS46" s="122" t="s">
        <v>319</v>
      </c>
      <c r="AT46" s="122" t="s">
        <v>319</v>
      </c>
      <c r="AU46" s="122" t="s">
        <v>319</v>
      </c>
      <c r="AV46" s="122" t="s">
        <v>319</v>
      </c>
      <c r="AW46" s="122" t="s">
        <v>319</v>
      </c>
      <c r="AX46" s="122" t="s">
        <v>319</v>
      </c>
      <c r="AY46" s="122" t="s">
        <v>319</v>
      </c>
      <c r="AZ46" s="122" t="s">
        <v>319</v>
      </c>
      <c r="BA46" s="122" t="s">
        <v>319</v>
      </c>
    </row>
    <row r="47" spans="1:53" s="219" customFormat="1" ht="14.25" customHeight="1">
      <c r="A47" s="371" t="s">
        <v>315</v>
      </c>
      <c r="B47" s="97" t="s">
        <v>179</v>
      </c>
      <c r="C47" s="294"/>
      <c r="D47" s="122">
        <v>21</v>
      </c>
      <c r="E47" s="122">
        <v>18</v>
      </c>
      <c r="F47" s="122">
        <v>1</v>
      </c>
      <c r="G47" s="122">
        <v>2</v>
      </c>
      <c r="H47" s="122" t="s">
        <v>319</v>
      </c>
      <c r="I47" s="122" t="s">
        <v>319</v>
      </c>
      <c r="J47" s="122" t="s">
        <v>319</v>
      </c>
      <c r="K47" s="122">
        <v>31</v>
      </c>
      <c r="L47" s="122">
        <v>257</v>
      </c>
      <c r="M47" s="122">
        <v>15</v>
      </c>
      <c r="N47" s="122">
        <v>15</v>
      </c>
      <c r="O47" s="122" t="s">
        <v>319</v>
      </c>
      <c r="P47" s="122" t="s">
        <v>319</v>
      </c>
      <c r="Q47" s="122" t="s">
        <v>319</v>
      </c>
      <c r="R47" s="122">
        <v>17</v>
      </c>
      <c r="S47" s="122">
        <v>16</v>
      </c>
      <c r="T47" s="122">
        <v>16</v>
      </c>
      <c r="U47" s="122">
        <v>17</v>
      </c>
      <c r="V47" s="122">
        <v>17</v>
      </c>
      <c r="W47" s="122">
        <v>17</v>
      </c>
      <c r="X47" s="122">
        <v>37</v>
      </c>
      <c r="Y47" s="122">
        <v>32</v>
      </c>
      <c r="Z47" s="122">
        <v>32</v>
      </c>
      <c r="AA47" s="122">
        <v>21</v>
      </c>
      <c r="AB47" s="122">
        <v>21</v>
      </c>
      <c r="AC47" s="122">
        <v>21</v>
      </c>
      <c r="AD47" s="295">
        <f t="shared" si="9"/>
        <v>100</v>
      </c>
      <c r="AE47" s="122">
        <v>21</v>
      </c>
      <c r="AF47" s="122">
        <v>21</v>
      </c>
      <c r="AG47" s="122">
        <v>21</v>
      </c>
      <c r="AH47" s="295">
        <f t="shared" si="0"/>
        <v>100</v>
      </c>
      <c r="AI47" s="122" t="s">
        <v>319</v>
      </c>
      <c r="AJ47" s="122" t="s">
        <v>319</v>
      </c>
      <c r="AK47" s="122" t="s">
        <v>319</v>
      </c>
      <c r="AL47" s="295" t="str">
        <f t="shared" si="1"/>
        <v>-</v>
      </c>
      <c r="AM47" s="122">
        <v>46</v>
      </c>
      <c r="AN47" s="122">
        <v>46</v>
      </c>
      <c r="AO47" s="122" t="s">
        <v>319</v>
      </c>
      <c r="AP47" s="122" t="s">
        <v>319</v>
      </c>
      <c r="AQ47" s="122" t="s">
        <v>319</v>
      </c>
      <c r="AR47" s="122" t="s">
        <v>319</v>
      </c>
      <c r="AS47" s="122" t="s">
        <v>319</v>
      </c>
      <c r="AT47" s="122" t="s">
        <v>319</v>
      </c>
      <c r="AU47" s="122" t="s">
        <v>319</v>
      </c>
      <c r="AV47" s="122" t="s">
        <v>319</v>
      </c>
      <c r="AW47" s="122" t="s">
        <v>319</v>
      </c>
      <c r="AX47" s="122" t="s">
        <v>319</v>
      </c>
      <c r="AY47" s="122">
        <v>19</v>
      </c>
      <c r="AZ47" s="122" t="s">
        <v>319</v>
      </c>
      <c r="BA47" s="122" t="s">
        <v>319</v>
      </c>
    </row>
    <row r="48" spans="1:53" s="219" customFormat="1" ht="14.25" customHeight="1">
      <c r="A48" s="372"/>
      <c r="B48" s="99"/>
      <c r="C48" s="168" t="s">
        <v>181</v>
      </c>
      <c r="D48" s="264"/>
      <c r="E48" s="264"/>
      <c r="F48" s="264"/>
      <c r="G48" s="264"/>
      <c r="H48" s="264"/>
      <c r="I48" s="264"/>
      <c r="J48" s="264"/>
      <c r="K48" s="122" t="s">
        <v>319</v>
      </c>
      <c r="L48" s="122" t="s">
        <v>319</v>
      </c>
      <c r="M48" s="122" t="s">
        <v>319</v>
      </c>
      <c r="N48" s="122" t="s">
        <v>319</v>
      </c>
      <c r="O48" s="122" t="s">
        <v>319</v>
      </c>
      <c r="P48" s="122" t="s">
        <v>319</v>
      </c>
      <c r="Q48" s="122" t="s">
        <v>319</v>
      </c>
      <c r="R48" s="122" t="s">
        <v>319</v>
      </c>
      <c r="S48" s="122" t="s">
        <v>319</v>
      </c>
      <c r="T48" s="122" t="s">
        <v>319</v>
      </c>
      <c r="U48" s="122" t="s">
        <v>319</v>
      </c>
      <c r="V48" s="122" t="s">
        <v>319</v>
      </c>
      <c r="W48" s="122" t="s">
        <v>319</v>
      </c>
      <c r="X48" s="122" t="s">
        <v>319</v>
      </c>
      <c r="Y48" s="122" t="s">
        <v>319</v>
      </c>
      <c r="Z48" s="122" t="s">
        <v>319</v>
      </c>
      <c r="AA48" s="122" t="s">
        <v>319</v>
      </c>
      <c r="AB48" s="122" t="s">
        <v>319</v>
      </c>
      <c r="AC48" s="122" t="s">
        <v>319</v>
      </c>
      <c r="AD48" s="295" t="str">
        <f t="shared" si="9"/>
        <v>-</v>
      </c>
      <c r="AE48" s="122" t="s">
        <v>319</v>
      </c>
      <c r="AF48" s="122" t="s">
        <v>319</v>
      </c>
      <c r="AG48" s="122" t="s">
        <v>319</v>
      </c>
      <c r="AH48" s="295" t="str">
        <f t="shared" si="0"/>
        <v>-</v>
      </c>
      <c r="AI48" s="122" t="s">
        <v>319</v>
      </c>
      <c r="AJ48" s="122" t="s">
        <v>319</v>
      </c>
      <c r="AK48" s="122" t="s">
        <v>319</v>
      </c>
      <c r="AL48" s="295" t="str">
        <f t="shared" si="1"/>
        <v>-</v>
      </c>
      <c r="AM48" s="122" t="s">
        <v>319</v>
      </c>
      <c r="AN48" s="122" t="s">
        <v>319</v>
      </c>
      <c r="AO48" s="122" t="s">
        <v>319</v>
      </c>
      <c r="AP48" s="122" t="s">
        <v>319</v>
      </c>
      <c r="AQ48" s="122" t="s">
        <v>319</v>
      </c>
      <c r="AR48" s="122" t="s">
        <v>319</v>
      </c>
      <c r="AS48" s="122" t="s">
        <v>319</v>
      </c>
      <c r="AT48" s="122" t="s">
        <v>319</v>
      </c>
      <c r="AU48" s="122" t="s">
        <v>319</v>
      </c>
      <c r="AV48" s="122" t="s">
        <v>319</v>
      </c>
      <c r="AW48" s="122" t="s">
        <v>319</v>
      </c>
      <c r="AX48" s="122" t="s">
        <v>319</v>
      </c>
      <c r="AY48" s="122" t="s">
        <v>319</v>
      </c>
      <c r="AZ48" s="122" t="s">
        <v>319</v>
      </c>
      <c r="BA48" s="122" t="s">
        <v>319</v>
      </c>
    </row>
    <row r="49" spans="1:53" s="86" customFormat="1" ht="9.75" customHeight="1">
      <c r="A49" s="218"/>
      <c r="B49" s="101"/>
      <c r="C49" s="102"/>
      <c r="D49" s="103"/>
      <c r="E49" s="103"/>
      <c r="F49" s="103"/>
      <c r="G49" s="103"/>
      <c r="H49" s="103"/>
      <c r="I49" s="103"/>
      <c r="J49" s="103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5"/>
      <c r="AE49" s="106"/>
      <c r="AF49" s="106"/>
      <c r="AG49" s="106"/>
      <c r="AH49" s="105"/>
      <c r="AI49" s="106"/>
      <c r="AJ49" s="106"/>
      <c r="AK49" s="106"/>
      <c r="AL49" s="106"/>
      <c r="AM49" s="106"/>
      <c r="AN49" s="106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</row>
    <row r="50" spans="1:53" s="86" customFormat="1" ht="13.5" customHeight="1">
      <c r="A50" s="107" t="s">
        <v>277</v>
      </c>
      <c r="B50" s="200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</row>
    <row r="51" spans="1:53" s="300" customFormat="1" ht="13.5" customHeight="1">
      <c r="A51" s="296"/>
      <c r="B51" s="297"/>
      <c r="C51" s="297"/>
      <c r="D51" s="297"/>
      <c r="E51" s="297"/>
      <c r="F51" s="297"/>
      <c r="G51" s="297"/>
      <c r="H51" s="297"/>
      <c r="I51" s="297"/>
      <c r="J51" s="297"/>
      <c r="K51" s="107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9"/>
      <c r="AG51" s="298"/>
    </row>
    <row r="52" spans="1:53" s="86" customFormat="1" ht="13.5" customHeight="1">
      <c r="B52" s="201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AE52" s="107"/>
      <c r="AF52" s="103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</row>
    <row r="53" spans="1:53" s="86" customFormat="1" ht="11.25" customHeight="1">
      <c r="B53" s="201"/>
      <c r="I53" s="107"/>
      <c r="J53" s="107"/>
      <c r="K53" s="301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AF53" s="265"/>
    </row>
    <row r="54" spans="1:53" s="86" customFormat="1" ht="11.25" customHeight="1">
      <c r="B54" s="201"/>
      <c r="I54" s="107"/>
      <c r="J54" s="107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AF54" s="265"/>
    </row>
    <row r="55" spans="1:53" s="86" customFormat="1" ht="11.25" customHeight="1">
      <c r="B55" s="201"/>
      <c r="I55" s="107"/>
      <c r="J55" s="107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AF55" s="265"/>
    </row>
    <row r="56" spans="1:53" s="303" customFormat="1" ht="11.25" customHeight="1">
      <c r="B56" s="304"/>
      <c r="I56" s="305"/>
      <c r="J56" s="305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AF56" s="306"/>
    </row>
    <row r="57" spans="1:53" s="303" customFormat="1" ht="11.25" customHeight="1">
      <c r="B57" s="304"/>
      <c r="I57" s="305"/>
      <c r="J57" s="305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AF57" s="306"/>
    </row>
    <row r="58" spans="1:53" s="303" customFormat="1" ht="11.25" customHeight="1">
      <c r="B58" s="304"/>
      <c r="I58" s="305"/>
      <c r="J58" s="305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AF58" s="306"/>
    </row>
    <row r="59" spans="1:53" s="307" customFormat="1" ht="22.5" customHeight="1">
      <c r="I59" s="308"/>
      <c r="J59" s="308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AF59" s="309"/>
    </row>
    <row r="60" spans="1:53" s="307" customFormat="1" ht="19.5" customHeight="1">
      <c r="I60" s="308"/>
      <c r="J60" s="308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AF60" s="309"/>
    </row>
    <row r="61" spans="1:53" s="113" customFormat="1" ht="19.5" customHeight="1">
      <c r="I61" s="114"/>
      <c r="J61" s="114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AF61" s="115"/>
    </row>
    <row r="62" spans="1:53" s="113" customFormat="1" ht="13.5" customHeight="1">
      <c r="I62" s="114"/>
      <c r="J62" s="114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AF62" s="115"/>
    </row>
    <row r="63" spans="1:53" s="113" customFormat="1" ht="13.5" customHeight="1">
      <c r="AF63" s="115"/>
    </row>
    <row r="64" spans="1:53" s="116" customFormat="1" ht="19">
      <c r="B64" s="117"/>
      <c r="AF64" s="118"/>
    </row>
  </sheetData>
  <customSheetViews>
    <customSheetView guid="{8B4C5619-54EF-4E9D-AF19-AC3668C76619}" showPageBreaks="1" showGridLines="0" printArea="1" view="pageBreakPreview">
      <pane xSplit="4" ySplit="5" topLeftCell="E12" activePane="bottomRight" state="frozen"/>
      <selection pane="bottomRight" activeCell="AE6" sqref="AE6"/>
      <pageMargins left="0.19685039370078741" right="0.19685039370078741" top="0.78740157480314965" bottom="0.78740157480314965" header="0" footer="0"/>
      <pageSetup paperSize="9" scale="40" pageOrder="overThenDown" orientation="landscape" r:id="rId1"/>
      <headerFooter alignWithMargins="0"/>
    </customSheetView>
  </customSheetViews>
  <mergeCells count="66">
    <mergeCell ref="A31:A32"/>
    <mergeCell ref="A33:A34"/>
    <mergeCell ref="A19:A20"/>
    <mergeCell ref="A21:A22"/>
    <mergeCell ref="X4:Z4"/>
    <mergeCell ref="D3:D5"/>
    <mergeCell ref="E3:J3"/>
    <mergeCell ref="J4:J5"/>
    <mergeCell ref="I4:I5"/>
    <mergeCell ref="A9:A10"/>
    <mergeCell ref="A7:A8"/>
    <mergeCell ref="B2:C5"/>
    <mergeCell ref="A27:A28"/>
    <mergeCell ref="A29:A30"/>
    <mergeCell ref="A23:A24"/>
    <mergeCell ref="A25:A26"/>
    <mergeCell ref="A47:A48"/>
    <mergeCell ref="A35:A36"/>
    <mergeCell ref="A37:A38"/>
    <mergeCell ref="A39:A40"/>
    <mergeCell ref="A41:A42"/>
    <mergeCell ref="A43:A44"/>
    <mergeCell ref="A45:A46"/>
    <mergeCell ref="A13:A14"/>
    <mergeCell ref="A15:A16"/>
    <mergeCell ref="A17:A18"/>
    <mergeCell ref="AX4:AX5"/>
    <mergeCell ref="E4:E6"/>
    <mergeCell ref="F4:F6"/>
    <mergeCell ref="G4:G6"/>
    <mergeCell ref="H4:H6"/>
    <mergeCell ref="O4:Q4"/>
    <mergeCell ref="K4:K5"/>
    <mergeCell ref="L4:L5"/>
    <mergeCell ref="AU3:AX3"/>
    <mergeCell ref="AM4:AN4"/>
    <mergeCell ref="AA4:AD4"/>
    <mergeCell ref="AE4:AH4"/>
    <mergeCell ref="A11:A12"/>
    <mergeCell ref="M4:M5"/>
    <mergeCell ref="AP3:AP5"/>
    <mergeCell ref="N4:N5"/>
    <mergeCell ref="K3:L3"/>
    <mergeCell ref="U4:W4"/>
    <mergeCell ref="M3:N3"/>
    <mergeCell ref="AY2:BA2"/>
    <mergeCell ref="AY3:AY5"/>
    <mergeCell ref="AZ3:BA3"/>
    <mergeCell ref="AZ4:AZ5"/>
    <mergeCell ref="BA4:BA5"/>
    <mergeCell ref="A1:C1"/>
    <mergeCell ref="AW4:AW5"/>
    <mergeCell ref="O3:Z3"/>
    <mergeCell ref="AO3:AO5"/>
    <mergeCell ref="AA3:AN3"/>
    <mergeCell ref="R4:T4"/>
    <mergeCell ref="AS4:AS5"/>
    <mergeCell ref="AT4:AT5"/>
    <mergeCell ref="AU4:AU5"/>
    <mergeCell ref="AV4:AV5"/>
    <mergeCell ref="AO2:AX2"/>
    <mergeCell ref="AQ4:AQ5"/>
    <mergeCell ref="AR4:AR5"/>
    <mergeCell ref="AI4:AL4"/>
    <mergeCell ref="K2:AN2"/>
    <mergeCell ref="AQ3:AT3"/>
  </mergeCells>
  <phoneticPr fontId="2"/>
  <pageMargins left="0.39370078740157483" right="0.39370078740157483" top="0.78740157480314965" bottom="0.78740157480314965" header="0" footer="0"/>
  <pageSetup paperSize="9" scale="60" fitToWidth="0" pageOrder="overThenDown" orientation="landscape" r:id="rId2"/>
  <headerFooter alignWithMargins="0"/>
  <rowBreaks count="1" manualBreakCount="1">
    <brk id="55" max="16383" man="1"/>
  </rowBreaks>
  <colBreaks count="1" manualBreakCount="1">
    <brk id="30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showGridLines="0" view="pageBreakPreview" zoomScale="87" zoomScaleNormal="25" zoomScaleSheetLayoutView="87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Q9" sqref="Q9"/>
    </sheetView>
  </sheetViews>
  <sheetFormatPr defaultColWidth="10" defaultRowHeight="11"/>
  <cols>
    <col min="1" max="1" width="11.26953125" style="111" customWidth="1"/>
    <col min="2" max="6" width="7" style="110" customWidth="1"/>
    <col min="7" max="7" width="6.6328125" style="110" customWidth="1"/>
    <col min="8" max="8" width="7" style="110" customWidth="1"/>
    <col min="9" max="9" width="6.6328125" style="110" customWidth="1"/>
    <col min="10" max="12" width="6" style="110" customWidth="1"/>
    <col min="13" max="14" width="6.6328125" style="202" customWidth="1"/>
    <col min="15" max="15" width="6.6328125" style="203" customWidth="1"/>
    <col min="16" max="16" width="6.6328125" style="318" customWidth="1"/>
    <col min="17" max="17" width="6.6328125" style="202" customWidth="1"/>
    <col min="18" max="19" width="6.6328125" style="110" customWidth="1"/>
    <col min="20" max="16384" width="10" style="110"/>
  </cols>
  <sheetData>
    <row r="1" spans="1:20" s="86" customFormat="1" ht="15" customHeight="1">
      <c r="A1" s="200" t="s">
        <v>225</v>
      </c>
      <c r="B1" s="200"/>
      <c r="C1" s="200"/>
      <c r="D1" s="200"/>
      <c r="E1" s="200"/>
      <c r="F1" s="200"/>
      <c r="M1" s="224"/>
      <c r="N1" s="224"/>
      <c r="O1" s="266"/>
      <c r="P1" s="310"/>
      <c r="S1" s="265" t="s">
        <v>362</v>
      </c>
    </row>
    <row r="2" spans="1:20" s="84" customFormat="1" ht="27" customHeight="1">
      <c r="A2" s="190"/>
      <c r="B2" s="395" t="s">
        <v>328</v>
      </c>
      <c r="C2" s="395" t="s">
        <v>330</v>
      </c>
      <c r="D2" s="395" t="s">
        <v>332</v>
      </c>
      <c r="E2" s="396" t="s">
        <v>226</v>
      </c>
      <c r="F2" s="396"/>
      <c r="G2" s="396"/>
      <c r="H2" s="396"/>
      <c r="I2" s="394" t="s">
        <v>227</v>
      </c>
      <c r="J2" s="394"/>
      <c r="K2" s="394"/>
      <c r="L2" s="394"/>
      <c r="M2" s="394"/>
      <c r="N2" s="394"/>
      <c r="O2" s="395" t="s">
        <v>276</v>
      </c>
      <c r="P2" s="398" t="s">
        <v>228</v>
      </c>
      <c r="Q2" s="395" t="s">
        <v>236</v>
      </c>
      <c r="R2" s="395" t="s">
        <v>230</v>
      </c>
      <c r="S2" s="395" t="s">
        <v>231</v>
      </c>
      <c r="T2" s="191"/>
    </row>
    <row r="3" spans="1:20" s="86" customFormat="1" ht="69.75" customHeight="1">
      <c r="A3" s="390"/>
      <c r="B3" s="348"/>
      <c r="C3" s="348"/>
      <c r="D3" s="348"/>
      <c r="E3" s="392" t="s">
        <v>232</v>
      </c>
      <c r="F3" s="392" t="s">
        <v>233</v>
      </c>
      <c r="G3" s="392" t="s">
        <v>222</v>
      </c>
      <c r="H3" s="392" t="s">
        <v>180</v>
      </c>
      <c r="I3" s="392" t="s">
        <v>325</v>
      </c>
      <c r="J3" s="392" t="s">
        <v>326</v>
      </c>
      <c r="K3" s="392" t="s">
        <v>327</v>
      </c>
      <c r="L3" s="392" t="s">
        <v>222</v>
      </c>
      <c r="M3" s="192" t="s">
        <v>333</v>
      </c>
      <c r="N3" s="193" t="s">
        <v>360</v>
      </c>
      <c r="O3" s="348"/>
      <c r="P3" s="399"/>
      <c r="Q3" s="348"/>
      <c r="R3" s="348"/>
      <c r="S3" s="348"/>
      <c r="T3" s="107"/>
    </row>
    <row r="4" spans="1:20" s="86" customFormat="1" ht="19.5" customHeight="1">
      <c r="A4" s="391"/>
      <c r="B4" s="204" t="s">
        <v>329</v>
      </c>
      <c r="C4" s="195" t="s">
        <v>331</v>
      </c>
      <c r="D4" s="194" t="s">
        <v>283</v>
      </c>
      <c r="E4" s="393"/>
      <c r="F4" s="393"/>
      <c r="G4" s="393"/>
      <c r="H4" s="393"/>
      <c r="I4" s="393"/>
      <c r="J4" s="393"/>
      <c r="K4" s="393"/>
      <c r="L4" s="393"/>
      <c r="M4" s="195" t="s">
        <v>284</v>
      </c>
      <c r="N4" s="194" t="s">
        <v>282</v>
      </c>
      <c r="O4" s="197" t="s">
        <v>285</v>
      </c>
      <c r="P4" s="311" t="s">
        <v>294</v>
      </c>
      <c r="Q4" s="198"/>
      <c r="R4" s="397"/>
      <c r="S4" s="397"/>
      <c r="T4" s="107"/>
    </row>
    <row r="5" spans="1:20" s="92" customFormat="1" ht="15" customHeight="1">
      <c r="A5" s="188" t="s">
        <v>178</v>
      </c>
      <c r="B5" s="220">
        <v>31634</v>
      </c>
      <c r="C5" s="221">
        <v>29910</v>
      </c>
      <c r="D5" s="225">
        <f>IFERROR(IF(C5=0,"-",C5/B5*100),"")</f>
        <v>94.550167541253089</v>
      </c>
      <c r="E5" s="185">
        <v>22065</v>
      </c>
      <c r="F5" s="186">
        <v>7262</v>
      </c>
      <c r="G5" s="186">
        <v>158</v>
      </c>
      <c r="H5" s="220">
        <f>IF(SUM(E5:G5)=0,"-",SUM((E5:G5)))</f>
        <v>29485</v>
      </c>
      <c r="I5" s="185">
        <v>367</v>
      </c>
      <c r="J5" s="186">
        <v>41</v>
      </c>
      <c r="K5" s="186">
        <v>17</v>
      </c>
      <c r="L5" s="186">
        <v>0</v>
      </c>
      <c r="M5" s="220">
        <f>IF(SUM(I5:L5)=0,"-",SUM(I5:L5))</f>
        <v>425</v>
      </c>
      <c r="N5" s="225">
        <f>IF(SUM(M5)=0,"-",M5/C5*100)</f>
        <v>1.4209294550317619</v>
      </c>
      <c r="O5" s="231">
        <v>1378</v>
      </c>
      <c r="P5" s="312">
        <f>IF(SUM(O5)=0,"-",O5/C5)</f>
        <v>4.6071547977265127E-2</v>
      </c>
      <c r="Q5" s="232">
        <v>1625</v>
      </c>
      <c r="R5" s="231">
        <v>2206</v>
      </c>
      <c r="S5" s="233">
        <v>1322</v>
      </c>
      <c r="T5" s="104"/>
    </row>
    <row r="6" spans="1:20" s="219" customFormat="1" ht="15" customHeight="1">
      <c r="A6" s="244" t="s">
        <v>296</v>
      </c>
      <c r="B6" s="245">
        <f>IF(SUM(B7:B25)=0,"-",SUM(B7:B25))</f>
        <v>2132</v>
      </c>
      <c r="C6" s="246">
        <f>IF(SUM(C7:C25)=0,"-",SUM(C7:C25))</f>
        <v>2066</v>
      </c>
      <c r="D6" s="247">
        <f>IF(SUM(C6)=0,"-",C6/B6*100)</f>
        <v>96.904315196998127</v>
      </c>
      <c r="E6" s="246">
        <f>IF(SUM(E7:E25)=0,"-",SUM(E7:E25))</f>
        <v>1747</v>
      </c>
      <c r="F6" s="246">
        <f>IF(SUM(F7:F25)=0,"-",SUM(F7:F25))</f>
        <v>294</v>
      </c>
      <c r="G6" s="246" t="str">
        <f>IF(SUM(G7:G25)=0,"-",SUM(G7:G25))</f>
        <v>-</v>
      </c>
      <c r="H6" s="246">
        <f>IF(SUM(E6:G6)=0,"-",SUM((E6:G6)))</f>
        <v>2041</v>
      </c>
      <c r="I6" s="246">
        <f>IF(SUM(I7:I25)=0,"-",SUM(I7:I25))</f>
        <v>23</v>
      </c>
      <c r="J6" s="246">
        <f>IF(SUM(J7:J25)=0,"-",SUM(J7:J25))</f>
        <v>2</v>
      </c>
      <c r="K6" s="246" t="str">
        <f>IF(SUM(K7:K25)=0,"-",SUM(K7:K25))</f>
        <v>-</v>
      </c>
      <c r="L6" s="246" t="str">
        <f>IF(SUM(L7:L25)=0,"-",SUM(L7:L25))</f>
        <v>-</v>
      </c>
      <c r="M6" s="246">
        <f>IF(SUM(I6:L6)=0,"-",SUM(I6:L6))</f>
        <v>25</v>
      </c>
      <c r="N6" s="247">
        <f t="shared" ref="N6:N25" si="0">IF(SUM(M6)=0,"-",M6/C6*100)</f>
        <v>1.2100677637947725</v>
      </c>
      <c r="O6" s="246">
        <f>IF(SUM(O7:O25)=0,"-",SUM(O7:O25))</f>
        <v>63</v>
      </c>
      <c r="P6" s="313">
        <f t="shared" ref="P6:P25" si="1">IF(SUM(O6)=0,"-",O6/C6)</f>
        <v>3.0493707647628269E-2</v>
      </c>
      <c r="Q6" s="246">
        <f>IF(SUM(Q7:Q25)=0,"-",SUM(Q7:Q25))</f>
        <v>135</v>
      </c>
      <c r="R6" s="246">
        <f>IF(SUM(R7:R25)=0,"-",SUM(R7:R25))</f>
        <v>135</v>
      </c>
      <c r="S6" s="246">
        <f>IF(SUM(S7:S25)=0,"-",SUM(S7:S25))</f>
        <v>85</v>
      </c>
      <c r="T6" s="106"/>
    </row>
    <row r="7" spans="1:20" s="219" customFormat="1" ht="15" customHeight="1">
      <c r="A7" s="222" t="s">
        <v>297</v>
      </c>
      <c r="B7" s="122">
        <v>1133</v>
      </c>
      <c r="C7" s="122">
        <v>1099</v>
      </c>
      <c r="D7" s="211">
        <f t="shared" ref="D7:D25" si="2">IF(SUM(C7)=0,"-",C7/B7*100)</f>
        <v>96.99911738746691</v>
      </c>
      <c r="E7" s="217">
        <v>872</v>
      </c>
      <c r="F7" s="217">
        <v>213</v>
      </c>
      <c r="G7" s="252" t="s">
        <v>363</v>
      </c>
      <c r="H7" s="217">
        <f>IF(SUM(E7:G7)=0,"-",SUM((E7:G7)))</f>
        <v>1085</v>
      </c>
      <c r="I7" s="217">
        <v>13</v>
      </c>
      <c r="J7" s="217">
        <v>1</v>
      </c>
      <c r="K7" s="252" t="s">
        <v>363</v>
      </c>
      <c r="L7" s="252" t="s">
        <v>363</v>
      </c>
      <c r="M7" s="217">
        <f>IF(SUM(I7:L7)=0,"-",SUM(I7:L7))</f>
        <v>14</v>
      </c>
      <c r="N7" s="211">
        <f t="shared" si="0"/>
        <v>1.2738853503184715</v>
      </c>
      <c r="O7" s="228">
        <v>33</v>
      </c>
      <c r="P7" s="314">
        <f t="shared" si="1"/>
        <v>3.0027297543221108E-2</v>
      </c>
      <c r="Q7" s="229">
        <v>76</v>
      </c>
      <c r="R7" s="229">
        <v>72</v>
      </c>
      <c r="S7" s="229">
        <v>52</v>
      </c>
      <c r="T7" s="106"/>
    </row>
    <row r="8" spans="1:20" s="219" customFormat="1" ht="15" customHeight="1">
      <c r="A8" s="222" t="s">
        <v>298</v>
      </c>
      <c r="B8" s="122">
        <v>273</v>
      </c>
      <c r="C8" s="122">
        <v>268</v>
      </c>
      <c r="D8" s="199">
        <f t="shared" si="2"/>
        <v>98.168498168498161</v>
      </c>
      <c r="E8" s="122">
        <v>237</v>
      </c>
      <c r="F8" s="122">
        <v>26</v>
      </c>
      <c r="G8" s="252" t="s">
        <v>363</v>
      </c>
      <c r="H8" s="122">
        <f t="shared" ref="H8:H25" si="3">IF(SUM(E8:G8)=0,"-",SUM((E8:G8)))</f>
        <v>263</v>
      </c>
      <c r="I8" s="122">
        <v>5</v>
      </c>
      <c r="J8" s="252" t="s">
        <v>363</v>
      </c>
      <c r="K8" s="252" t="s">
        <v>363</v>
      </c>
      <c r="L8" s="252" t="s">
        <v>363</v>
      </c>
      <c r="M8" s="122">
        <f t="shared" ref="M8:M25" si="4">IF(SUM(I8:L8)=0,"-",SUM(I8:L8))</f>
        <v>5</v>
      </c>
      <c r="N8" s="199">
        <f t="shared" si="0"/>
        <v>1.8656716417910446</v>
      </c>
      <c r="O8" s="230">
        <v>12</v>
      </c>
      <c r="P8" s="315">
        <f t="shared" si="1"/>
        <v>4.4776119402985072E-2</v>
      </c>
      <c r="Q8" s="230">
        <v>34</v>
      </c>
      <c r="R8" s="230">
        <v>17</v>
      </c>
      <c r="S8" s="230">
        <v>11</v>
      </c>
      <c r="T8" s="106"/>
    </row>
    <row r="9" spans="1:20" s="219" customFormat="1" ht="15" customHeight="1">
      <c r="A9" s="222" t="s">
        <v>299</v>
      </c>
      <c r="B9" s="122">
        <v>25</v>
      </c>
      <c r="C9" s="122">
        <v>25</v>
      </c>
      <c r="D9" s="199">
        <f t="shared" si="2"/>
        <v>100</v>
      </c>
      <c r="E9" s="122">
        <v>25</v>
      </c>
      <c r="F9" s="252" t="s">
        <v>363</v>
      </c>
      <c r="G9" s="252" t="s">
        <v>363</v>
      </c>
      <c r="H9" s="122">
        <f t="shared" si="3"/>
        <v>25</v>
      </c>
      <c r="I9" s="252" t="s">
        <v>363</v>
      </c>
      <c r="J9" s="252" t="s">
        <v>363</v>
      </c>
      <c r="K9" s="252" t="s">
        <v>363</v>
      </c>
      <c r="L9" s="252" t="s">
        <v>363</v>
      </c>
      <c r="M9" s="122" t="str">
        <f t="shared" si="4"/>
        <v>-</v>
      </c>
      <c r="N9" s="199" t="str">
        <f t="shared" si="0"/>
        <v>-</v>
      </c>
      <c r="O9" s="252" t="s">
        <v>363</v>
      </c>
      <c r="P9" s="315" t="str">
        <f t="shared" si="1"/>
        <v>-</v>
      </c>
      <c r="Q9" s="230">
        <v>1</v>
      </c>
      <c r="R9" s="230">
        <v>1</v>
      </c>
      <c r="S9" s="230">
        <v>3</v>
      </c>
      <c r="T9" s="106"/>
    </row>
    <row r="10" spans="1:20" s="219" customFormat="1" ht="15" customHeight="1">
      <c r="A10" s="222" t="s">
        <v>300</v>
      </c>
      <c r="B10" s="122">
        <v>27</v>
      </c>
      <c r="C10" s="122">
        <v>27</v>
      </c>
      <c r="D10" s="199">
        <f t="shared" si="2"/>
        <v>100</v>
      </c>
      <c r="E10" s="122">
        <v>27</v>
      </c>
      <c r="F10" s="252" t="s">
        <v>363</v>
      </c>
      <c r="G10" s="252" t="s">
        <v>363</v>
      </c>
      <c r="H10" s="122">
        <f t="shared" si="3"/>
        <v>27</v>
      </c>
      <c r="I10" s="252" t="s">
        <v>363</v>
      </c>
      <c r="J10" s="252" t="s">
        <v>363</v>
      </c>
      <c r="K10" s="252" t="s">
        <v>363</v>
      </c>
      <c r="L10" s="252" t="s">
        <v>363</v>
      </c>
      <c r="M10" s="122" t="str">
        <f t="shared" si="4"/>
        <v>-</v>
      </c>
      <c r="N10" s="199" t="str">
        <f t="shared" si="0"/>
        <v>-</v>
      </c>
      <c r="O10" s="252" t="s">
        <v>363</v>
      </c>
      <c r="P10" s="315" t="str">
        <f t="shared" si="1"/>
        <v>-</v>
      </c>
      <c r="Q10" s="252" t="s">
        <v>363</v>
      </c>
      <c r="R10" s="252" t="s">
        <v>363</v>
      </c>
      <c r="S10" s="252" t="s">
        <v>363</v>
      </c>
      <c r="T10" s="106"/>
    </row>
    <row r="11" spans="1:20" s="219" customFormat="1" ht="15" customHeight="1">
      <c r="A11" s="222" t="s">
        <v>301</v>
      </c>
      <c r="B11" s="122">
        <v>40</v>
      </c>
      <c r="C11" s="122">
        <v>40</v>
      </c>
      <c r="D11" s="199">
        <f t="shared" si="2"/>
        <v>100</v>
      </c>
      <c r="E11" s="122">
        <v>40</v>
      </c>
      <c r="F11" s="252" t="s">
        <v>363</v>
      </c>
      <c r="G11" s="252" t="s">
        <v>363</v>
      </c>
      <c r="H11" s="122">
        <f t="shared" si="3"/>
        <v>40</v>
      </c>
      <c r="I11" s="252" t="s">
        <v>363</v>
      </c>
      <c r="J11" s="252" t="s">
        <v>363</v>
      </c>
      <c r="K11" s="252" t="s">
        <v>363</v>
      </c>
      <c r="L11" s="252" t="s">
        <v>363</v>
      </c>
      <c r="M11" s="122" t="str">
        <f t="shared" si="4"/>
        <v>-</v>
      </c>
      <c r="N11" s="199" t="str">
        <f t="shared" si="0"/>
        <v>-</v>
      </c>
      <c r="O11" s="252" t="s">
        <v>363</v>
      </c>
      <c r="P11" s="315" t="str">
        <f t="shared" si="1"/>
        <v>-</v>
      </c>
      <c r="Q11" s="252" t="s">
        <v>363</v>
      </c>
      <c r="R11" s="252" t="s">
        <v>363</v>
      </c>
      <c r="S11" s="252" t="s">
        <v>363</v>
      </c>
      <c r="T11" s="106"/>
    </row>
    <row r="12" spans="1:20" s="219" customFormat="1" ht="15" customHeight="1">
      <c r="A12" s="222" t="s">
        <v>302</v>
      </c>
      <c r="B12" s="122">
        <v>31</v>
      </c>
      <c r="C12" s="122">
        <v>30</v>
      </c>
      <c r="D12" s="199">
        <f t="shared" si="2"/>
        <v>96.774193548387103</v>
      </c>
      <c r="E12" s="122">
        <v>29</v>
      </c>
      <c r="F12" s="252" t="s">
        <v>363</v>
      </c>
      <c r="G12" s="252" t="s">
        <v>363</v>
      </c>
      <c r="H12" s="122">
        <f t="shared" si="3"/>
        <v>29</v>
      </c>
      <c r="I12" s="122">
        <v>1</v>
      </c>
      <c r="J12" s="252" t="s">
        <v>363</v>
      </c>
      <c r="K12" s="252" t="s">
        <v>363</v>
      </c>
      <c r="L12" s="252" t="s">
        <v>363</v>
      </c>
      <c r="M12" s="122">
        <f t="shared" si="4"/>
        <v>1</v>
      </c>
      <c r="N12" s="199">
        <f t="shared" si="0"/>
        <v>3.3333333333333335</v>
      </c>
      <c r="O12" s="230">
        <v>2</v>
      </c>
      <c r="P12" s="315">
        <f t="shared" si="1"/>
        <v>6.6666666666666666E-2</v>
      </c>
      <c r="Q12" s="252" t="s">
        <v>363</v>
      </c>
      <c r="R12" s="252" t="s">
        <v>363</v>
      </c>
      <c r="S12" s="230">
        <v>2</v>
      </c>
      <c r="T12" s="106"/>
    </row>
    <row r="13" spans="1:20" s="219" customFormat="1" ht="15" customHeight="1">
      <c r="A13" s="222" t="s">
        <v>303</v>
      </c>
      <c r="B13" s="122">
        <v>50</v>
      </c>
      <c r="C13" s="122">
        <v>50</v>
      </c>
      <c r="D13" s="199">
        <f t="shared" si="2"/>
        <v>100</v>
      </c>
      <c r="E13" s="122">
        <v>41</v>
      </c>
      <c r="F13" s="122">
        <v>9</v>
      </c>
      <c r="G13" s="252" t="s">
        <v>363</v>
      </c>
      <c r="H13" s="122">
        <f t="shared" si="3"/>
        <v>50</v>
      </c>
      <c r="I13" s="252" t="s">
        <v>363</v>
      </c>
      <c r="J13" s="252" t="s">
        <v>363</v>
      </c>
      <c r="K13" s="252" t="s">
        <v>363</v>
      </c>
      <c r="L13" s="252" t="s">
        <v>363</v>
      </c>
      <c r="M13" s="122" t="str">
        <f t="shared" si="4"/>
        <v>-</v>
      </c>
      <c r="N13" s="199" t="str">
        <f t="shared" si="0"/>
        <v>-</v>
      </c>
      <c r="O13" s="252" t="s">
        <v>363</v>
      </c>
      <c r="P13" s="315" t="str">
        <f t="shared" si="1"/>
        <v>-</v>
      </c>
      <c r="Q13" s="252" t="s">
        <v>363</v>
      </c>
      <c r="R13" s="230">
        <v>4</v>
      </c>
      <c r="S13" s="230">
        <v>1</v>
      </c>
      <c r="T13" s="106"/>
    </row>
    <row r="14" spans="1:20" s="219" customFormat="1" ht="15" customHeight="1">
      <c r="A14" s="222" t="s">
        <v>304</v>
      </c>
      <c r="B14" s="122">
        <v>101</v>
      </c>
      <c r="C14" s="122">
        <v>101</v>
      </c>
      <c r="D14" s="199">
        <f t="shared" si="2"/>
        <v>100</v>
      </c>
      <c r="E14" s="122">
        <v>80</v>
      </c>
      <c r="F14" s="122">
        <v>18</v>
      </c>
      <c r="G14" s="252" t="s">
        <v>363</v>
      </c>
      <c r="H14" s="122">
        <f t="shared" si="3"/>
        <v>98</v>
      </c>
      <c r="I14" s="122">
        <v>3</v>
      </c>
      <c r="J14" s="252" t="s">
        <v>363</v>
      </c>
      <c r="K14" s="252" t="s">
        <v>363</v>
      </c>
      <c r="L14" s="252" t="s">
        <v>363</v>
      </c>
      <c r="M14" s="122">
        <f t="shared" si="4"/>
        <v>3</v>
      </c>
      <c r="N14" s="199">
        <f t="shared" si="0"/>
        <v>2.9702970297029703</v>
      </c>
      <c r="O14" s="230">
        <v>8</v>
      </c>
      <c r="P14" s="315">
        <f t="shared" si="1"/>
        <v>7.9207920792079209E-2</v>
      </c>
      <c r="Q14" s="122">
        <v>9</v>
      </c>
      <c r="R14" s="122">
        <v>10</v>
      </c>
      <c r="S14" s="122">
        <v>2</v>
      </c>
      <c r="T14" s="106"/>
    </row>
    <row r="15" spans="1:20" s="219" customFormat="1" ht="15" customHeight="1">
      <c r="A15" s="222" t="s">
        <v>305</v>
      </c>
      <c r="B15" s="122">
        <v>21</v>
      </c>
      <c r="C15" s="122">
        <v>21</v>
      </c>
      <c r="D15" s="199">
        <f t="shared" si="2"/>
        <v>100</v>
      </c>
      <c r="E15" s="122">
        <v>21</v>
      </c>
      <c r="F15" s="252" t="s">
        <v>363</v>
      </c>
      <c r="G15" s="252" t="s">
        <v>363</v>
      </c>
      <c r="H15" s="122">
        <f t="shared" si="3"/>
        <v>21</v>
      </c>
      <c r="I15" s="252" t="s">
        <v>363</v>
      </c>
      <c r="J15" s="252" t="s">
        <v>363</v>
      </c>
      <c r="K15" s="252" t="s">
        <v>363</v>
      </c>
      <c r="L15" s="252" t="s">
        <v>363</v>
      </c>
      <c r="M15" s="122" t="str">
        <f t="shared" si="4"/>
        <v>-</v>
      </c>
      <c r="N15" s="199" t="str">
        <f t="shared" si="0"/>
        <v>-</v>
      </c>
      <c r="O15" s="252" t="s">
        <v>363</v>
      </c>
      <c r="P15" s="315" t="str">
        <f t="shared" si="1"/>
        <v>-</v>
      </c>
      <c r="Q15" s="252" t="s">
        <v>363</v>
      </c>
      <c r="R15" s="122">
        <v>1</v>
      </c>
      <c r="S15" s="252" t="s">
        <v>363</v>
      </c>
      <c r="T15" s="106"/>
    </row>
    <row r="16" spans="1:20" s="219" customFormat="1" ht="15" customHeight="1">
      <c r="A16" s="222" t="s">
        <v>306</v>
      </c>
      <c r="B16" s="122">
        <v>25</v>
      </c>
      <c r="C16" s="122">
        <v>25</v>
      </c>
      <c r="D16" s="199">
        <f t="shared" si="2"/>
        <v>100</v>
      </c>
      <c r="E16" s="122">
        <v>23</v>
      </c>
      <c r="F16" s="122">
        <v>2</v>
      </c>
      <c r="G16" s="252" t="s">
        <v>363</v>
      </c>
      <c r="H16" s="122">
        <f t="shared" si="3"/>
        <v>25</v>
      </c>
      <c r="I16" s="252" t="s">
        <v>363</v>
      </c>
      <c r="J16" s="252" t="s">
        <v>363</v>
      </c>
      <c r="K16" s="252" t="s">
        <v>363</v>
      </c>
      <c r="L16" s="252" t="s">
        <v>363</v>
      </c>
      <c r="M16" s="122" t="str">
        <f t="shared" si="4"/>
        <v>-</v>
      </c>
      <c r="N16" s="199" t="str">
        <f t="shared" si="0"/>
        <v>-</v>
      </c>
      <c r="O16" s="252" t="s">
        <v>363</v>
      </c>
      <c r="P16" s="315" t="str">
        <f t="shared" si="1"/>
        <v>-</v>
      </c>
      <c r="Q16" s="122">
        <v>9</v>
      </c>
      <c r="R16" s="230">
        <v>6</v>
      </c>
      <c r="S16" s="122">
        <v>2</v>
      </c>
      <c r="T16" s="106"/>
    </row>
    <row r="17" spans="1:31" s="219" customFormat="1" ht="15" customHeight="1">
      <c r="A17" s="222" t="s">
        <v>307</v>
      </c>
      <c r="B17" s="122">
        <v>41</v>
      </c>
      <c r="C17" s="122">
        <v>38</v>
      </c>
      <c r="D17" s="199">
        <f t="shared" si="2"/>
        <v>92.682926829268297</v>
      </c>
      <c r="E17" s="122">
        <v>38</v>
      </c>
      <c r="F17" s="252" t="s">
        <v>363</v>
      </c>
      <c r="G17" s="252" t="s">
        <v>363</v>
      </c>
      <c r="H17" s="122">
        <f t="shared" si="3"/>
        <v>38</v>
      </c>
      <c r="I17" s="252" t="s">
        <v>363</v>
      </c>
      <c r="J17" s="252" t="s">
        <v>363</v>
      </c>
      <c r="K17" s="252" t="s">
        <v>363</v>
      </c>
      <c r="L17" s="252" t="s">
        <v>363</v>
      </c>
      <c r="M17" s="122" t="str">
        <f t="shared" si="4"/>
        <v>-</v>
      </c>
      <c r="N17" s="199" t="str">
        <f t="shared" si="0"/>
        <v>-</v>
      </c>
      <c r="O17" s="252" t="s">
        <v>363</v>
      </c>
      <c r="P17" s="315" t="str">
        <f t="shared" si="1"/>
        <v>-</v>
      </c>
      <c r="Q17" s="252" t="s">
        <v>363</v>
      </c>
      <c r="R17" s="122">
        <v>1</v>
      </c>
      <c r="S17" s="230">
        <v>1</v>
      </c>
      <c r="T17" s="106"/>
    </row>
    <row r="18" spans="1:31" s="219" customFormat="1" ht="15" customHeight="1">
      <c r="A18" s="222" t="s">
        <v>308</v>
      </c>
      <c r="B18" s="122">
        <v>41</v>
      </c>
      <c r="C18" s="122">
        <v>41</v>
      </c>
      <c r="D18" s="199">
        <f t="shared" si="2"/>
        <v>100</v>
      </c>
      <c r="E18" s="122">
        <v>39</v>
      </c>
      <c r="F18" s="252" t="s">
        <v>363</v>
      </c>
      <c r="G18" s="252" t="s">
        <v>363</v>
      </c>
      <c r="H18" s="122">
        <f t="shared" si="3"/>
        <v>39</v>
      </c>
      <c r="I18" s="122">
        <v>1</v>
      </c>
      <c r="J18" s="122">
        <v>1</v>
      </c>
      <c r="K18" s="252" t="s">
        <v>363</v>
      </c>
      <c r="L18" s="252" t="s">
        <v>363</v>
      </c>
      <c r="M18" s="122">
        <f t="shared" si="4"/>
        <v>2</v>
      </c>
      <c r="N18" s="199">
        <f t="shared" si="0"/>
        <v>4.8780487804878048</v>
      </c>
      <c r="O18" s="230">
        <v>8</v>
      </c>
      <c r="P18" s="315">
        <f t="shared" si="1"/>
        <v>0.1951219512195122</v>
      </c>
      <c r="Q18" s="252" t="s">
        <v>363</v>
      </c>
      <c r="R18" s="252" t="s">
        <v>363</v>
      </c>
      <c r="S18" s="252" t="s">
        <v>363</v>
      </c>
      <c r="T18" s="106"/>
    </row>
    <row r="19" spans="1:31" s="219" customFormat="1" ht="15" customHeight="1">
      <c r="A19" s="222" t="s">
        <v>309</v>
      </c>
      <c r="B19" s="122">
        <v>169</v>
      </c>
      <c r="C19" s="122">
        <v>169</v>
      </c>
      <c r="D19" s="199">
        <f t="shared" si="2"/>
        <v>100</v>
      </c>
      <c r="E19" s="122">
        <v>153</v>
      </c>
      <c r="F19" s="122">
        <v>16</v>
      </c>
      <c r="G19" s="252" t="s">
        <v>363</v>
      </c>
      <c r="H19" s="122">
        <f t="shared" si="3"/>
        <v>169</v>
      </c>
      <c r="I19" s="252" t="s">
        <v>363</v>
      </c>
      <c r="J19" s="252" t="s">
        <v>363</v>
      </c>
      <c r="K19" s="252" t="s">
        <v>363</v>
      </c>
      <c r="L19" s="252" t="s">
        <v>363</v>
      </c>
      <c r="M19" s="122" t="str">
        <f t="shared" si="4"/>
        <v>-</v>
      </c>
      <c r="N19" s="199" t="str">
        <f t="shared" si="0"/>
        <v>-</v>
      </c>
      <c r="O19" s="252" t="s">
        <v>363</v>
      </c>
      <c r="P19" s="315" t="str">
        <f t="shared" si="1"/>
        <v>-</v>
      </c>
      <c r="Q19" s="230">
        <v>5</v>
      </c>
      <c r="R19" s="230">
        <v>12</v>
      </c>
      <c r="S19" s="230">
        <v>9</v>
      </c>
      <c r="T19" s="106"/>
    </row>
    <row r="20" spans="1:31" s="219" customFormat="1" ht="15" customHeight="1">
      <c r="A20" s="222" t="s">
        <v>310</v>
      </c>
      <c r="B20" s="122">
        <v>31</v>
      </c>
      <c r="C20" s="122">
        <v>27</v>
      </c>
      <c r="D20" s="199">
        <f t="shared" si="2"/>
        <v>87.096774193548384</v>
      </c>
      <c r="E20" s="122">
        <v>26</v>
      </c>
      <c r="F20" s="122">
        <v>1</v>
      </c>
      <c r="G20" s="252" t="s">
        <v>363</v>
      </c>
      <c r="H20" s="122">
        <f t="shared" si="3"/>
        <v>27</v>
      </c>
      <c r="I20" s="252" t="s">
        <v>363</v>
      </c>
      <c r="J20" s="252" t="s">
        <v>363</v>
      </c>
      <c r="K20" s="252" t="s">
        <v>363</v>
      </c>
      <c r="L20" s="252" t="s">
        <v>363</v>
      </c>
      <c r="M20" s="122" t="str">
        <f t="shared" si="4"/>
        <v>-</v>
      </c>
      <c r="N20" s="199" t="str">
        <f t="shared" si="0"/>
        <v>-</v>
      </c>
      <c r="O20" s="252" t="s">
        <v>363</v>
      </c>
      <c r="P20" s="315" t="str">
        <f t="shared" si="1"/>
        <v>-</v>
      </c>
      <c r="Q20" s="252" t="s">
        <v>363</v>
      </c>
      <c r="R20" s="252" t="s">
        <v>363</v>
      </c>
      <c r="S20" s="252" t="s">
        <v>363</v>
      </c>
      <c r="T20" s="106"/>
    </row>
    <row r="21" spans="1:31" s="219" customFormat="1" ht="15" customHeight="1">
      <c r="A21" s="222" t="s">
        <v>311</v>
      </c>
      <c r="B21" s="122">
        <v>20</v>
      </c>
      <c r="C21" s="122">
        <v>19</v>
      </c>
      <c r="D21" s="199">
        <f t="shared" si="2"/>
        <v>95</v>
      </c>
      <c r="E21" s="122">
        <v>16</v>
      </c>
      <c r="F21" s="122">
        <v>3</v>
      </c>
      <c r="G21" s="252" t="s">
        <v>363</v>
      </c>
      <c r="H21" s="122">
        <f t="shared" si="3"/>
        <v>19</v>
      </c>
      <c r="I21" s="252" t="s">
        <v>363</v>
      </c>
      <c r="J21" s="252" t="s">
        <v>363</v>
      </c>
      <c r="K21" s="252" t="s">
        <v>363</v>
      </c>
      <c r="L21" s="252" t="s">
        <v>363</v>
      </c>
      <c r="M21" s="122" t="str">
        <f t="shared" si="4"/>
        <v>-</v>
      </c>
      <c r="N21" s="199" t="str">
        <f t="shared" si="0"/>
        <v>-</v>
      </c>
      <c r="O21" s="252" t="s">
        <v>363</v>
      </c>
      <c r="P21" s="315" t="str">
        <f t="shared" si="1"/>
        <v>-</v>
      </c>
      <c r="Q21" s="252" t="s">
        <v>363</v>
      </c>
      <c r="R21" s="230">
        <v>1</v>
      </c>
      <c r="S21" s="252" t="s">
        <v>363</v>
      </c>
      <c r="T21" s="106"/>
    </row>
    <row r="22" spans="1:31" s="219" customFormat="1" ht="15" customHeight="1">
      <c r="A22" s="222" t="s">
        <v>312</v>
      </c>
      <c r="B22" s="122">
        <v>35</v>
      </c>
      <c r="C22" s="122">
        <v>35</v>
      </c>
      <c r="D22" s="199">
        <f t="shared" si="2"/>
        <v>100</v>
      </c>
      <c r="E22" s="122">
        <v>35</v>
      </c>
      <c r="F22" s="252" t="s">
        <v>363</v>
      </c>
      <c r="G22" s="252" t="s">
        <v>363</v>
      </c>
      <c r="H22" s="122">
        <f t="shared" si="3"/>
        <v>35</v>
      </c>
      <c r="I22" s="252" t="s">
        <v>363</v>
      </c>
      <c r="J22" s="252" t="s">
        <v>363</v>
      </c>
      <c r="K22" s="252" t="s">
        <v>363</v>
      </c>
      <c r="L22" s="252" t="s">
        <v>363</v>
      </c>
      <c r="M22" s="122" t="str">
        <f t="shared" si="4"/>
        <v>-</v>
      </c>
      <c r="N22" s="199" t="str">
        <f t="shared" si="0"/>
        <v>-</v>
      </c>
      <c r="O22" s="252" t="s">
        <v>363</v>
      </c>
      <c r="P22" s="315" t="str">
        <f t="shared" si="1"/>
        <v>-</v>
      </c>
      <c r="Q22" s="252" t="s">
        <v>363</v>
      </c>
      <c r="R22" s="230">
        <v>2</v>
      </c>
      <c r="S22" s="122">
        <v>2</v>
      </c>
      <c r="T22" s="106"/>
    </row>
    <row r="23" spans="1:31" s="219" customFormat="1" ht="15" customHeight="1">
      <c r="A23" s="222" t="s">
        <v>313</v>
      </c>
      <c r="B23" s="122">
        <v>40</v>
      </c>
      <c r="C23" s="122">
        <v>27</v>
      </c>
      <c r="D23" s="199">
        <f t="shared" si="2"/>
        <v>67.5</v>
      </c>
      <c r="E23" s="122">
        <v>27</v>
      </c>
      <c r="F23" s="252" t="s">
        <v>363</v>
      </c>
      <c r="G23" s="252" t="s">
        <v>363</v>
      </c>
      <c r="H23" s="122">
        <f t="shared" si="3"/>
        <v>27</v>
      </c>
      <c r="I23" s="252" t="s">
        <v>363</v>
      </c>
      <c r="J23" s="252" t="s">
        <v>363</v>
      </c>
      <c r="K23" s="252" t="s">
        <v>363</v>
      </c>
      <c r="L23" s="252" t="s">
        <v>363</v>
      </c>
      <c r="M23" s="122" t="str">
        <f t="shared" si="4"/>
        <v>-</v>
      </c>
      <c r="N23" s="199" t="str">
        <f t="shared" si="0"/>
        <v>-</v>
      </c>
      <c r="O23" s="252" t="s">
        <v>363</v>
      </c>
      <c r="P23" s="315" t="str">
        <f t="shared" si="1"/>
        <v>-</v>
      </c>
      <c r="Q23" s="252" t="s">
        <v>363</v>
      </c>
      <c r="R23" s="230">
        <v>5</v>
      </c>
      <c r="S23" s="252" t="s">
        <v>363</v>
      </c>
      <c r="T23" s="106"/>
    </row>
    <row r="24" spans="1:31" s="219" customFormat="1" ht="15" customHeight="1">
      <c r="A24" s="222" t="s">
        <v>314</v>
      </c>
      <c r="B24" s="122">
        <v>8</v>
      </c>
      <c r="C24" s="122">
        <v>8</v>
      </c>
      <c r="D24" s="199">
        <f t="shared" si="2"/>
        <v>100</v>
      </c>
      <c r="E24" s="122">
        <v>2</v>
      </c>
      <c r="F24" s="122">
        <v>6</v>
      </c>
      <c r="G24" s="252" t="s">
        <v>363</v>
      </c>
      <c r="H24" s="122">
        <f t="shared" si="3"/>
        <v>8</v>
      </c>
      <c r="I24" s="252" t="s">
        <v>363</v>
      </c>
      <c r="J24" s="252" t="s">
        <v>363</v>
      </c>
      <c r="K24" s="252" t="s">
        <v>363</v>
      </c>
      <c r="L24" s="252" t="s">
        <v>363</v>
      </c>
      <c r="M24" s="122" t="str">
        <f t="shared" si="4"/>
        <v>-</v>
      </c>
      <c r="N24" s="199" t="str">
        <f t="shared" si="0"/>
        <v>-</v>
      </c>
      <c r="O24" s="252" t="s">
        <v>363</v>
      </c>
      <c r="P24" s="315" t="str">
        <f t="shared" si="1"/>
        <v>-</v>
      </c>
      <c r="Q24" s="230">
        <v>1</v>
      </c>
      <c r="R24" s="230">
        <v>3</v>
      </c>
      <c r="S24" s="252" t="s">
        <v>363</v>
      </c>
      <c r="T24" s="106"/>
    </row>
    <row r="25" spans="1:31" s="219" customFormat="1" ht="15" customHeight="1">
      <c r="A25" s="222" t="s">
        <v>315</v>
      </c>
      <c r="B25" s="122">
        <v>21</v>
      </c>
      <c r="C25" s="122">
        <v>16</v>
      </c>
      <c r="D25" s="199">
        <f t="shared" si="2"/>
        <v>76.19047619047619</v>
      </c>
      <c r="E25" s="122">
        <v>16</v>
      </c>
      <c r="F25" s="252" t="s">
        <v>363</v>
      </c>
      <c r="G25" s="252" t="s">
        <v>363</v>
      </c>
      <c r="H25" s="122">
        <f t="shared" si="3"/>
        <v>16</v>
      </c>
      <c r="I25" s="252" t="s">
        <v>363</v>
      </c>
      <c r="J25" s="252" t="s">
        <v>363</v>
      </c>
      <c r="K25" s="252" t="s">
        <v>363</v>
      </c>
      <c r="L25" s="252" t="s">
        <v>363</v>
      </c>
      <c r="M25" s="122" t="str">
        <f t="shared" si="4"/>
        <v>-</v>
      </c>
      <c r="N25" s="199" t="str">
        <f t="shared" si="0"/>
        <v>-</v>
      </c>
      <c r="O25" s="252" t="s">
        <v>363</v>
      </c>
      <c r="P25" s="315" t="str">
        <f t="shared" si="1"/>
        <v>-</v>
      </c>
      <c r="Q25" s="252" t="s">
        <v>363</v>
      </c>
      <c r="R25" s="252" t="s">
        <v>363</v>
      </c>
      <c r="S25" s="252" t="s">
        <v>363</v>
      </c>
      <c r="T25" s="106"/>
    </row>
    <row r="26" spans="1:31" s="219" customFormat="1" ht="15" customHeight="1">
      <c r="A26" s="101" t="s">
        <v>235</v>
      </c>
      <c r="B26" s="101"/>
      <c r="C26" s="101"/>
      <c r="D26" s="101"/>
      <c r="E26" s="101"/>
      <c r="F26" s="218"/>
      <c r="G26" s="218"/>
      <c r="H26" s="218"/>
      <c r="I26" s="218"/>
      <c r="J26" s="218"/>
      <c r="K26" s="218"/>
      <c r="L26" s="218"/>
      <c r="M26" s="106"/>
      <c r="N26" s="106"/>
      <c r="O26" s="212"/>
      <c r="P26" s="316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</row>
    <row r="27" spans="1:31" s="84" customFormat="1" ht="13">
      <c r="A27" s="201"/>
      <c r="B27" s="86"/>
      <c r="C27" s="86"/>
      <c r="D27" s="86"/>
      <c r="E27" s="86"/>
      <c r="F27" s="86"/>
      <c r="G27" s="86"/>
      <c r="M27" s="144"/>
      <c r="N27" s="144"/>
      <c r="O27" s="189"/>
      <c r="P27" s="317"/>
      <c r="Q27" s="144"/>
    </row>
    <row r="28" spans="1:31" s="84" customFormat="1" ht="13">
      <c r="A28" s="201"/>
      <c r="B28" s="86"/>
      <c r="C28" s="86"/>
      <c r="D28" s="86"/>
      <c r="E28" s="86"/>
      <c r="F28" s="86"/>
      <c r="G28" s="86"/>
      <c r="M28" s="144"/>
      <c r="N28" s="144"/>
      <c r="O28" s="189"/>
      <c r="P28" s="317"/>
      <c r="Q28" s="144"/>
    </row>
    <row r="29" spans="1:31" s="84" customFormat="1" ht="15" customHeight="1">
      <c r="A29" s="201"/>
      <c r="B29" s="86"/>
      <c r="C29" s="86"/>
      <c r="D29" s="86"/>
      <c r="E29" s="86"/>
      <c r="F29" s="86"/>
      <c r="G29" s="86"/>
      <c r="M29" s="144"/>
      <c r="N29" s="144"/>
      <c r="O29" s="189"/>
      <c r="P29" s="317"/>
      <c r="Q29" s="144"/>
    </row>
    <row r="30" spans="1:31" s="84" customFormat="1" ht="15" customHeight="1">
      <c r="A30" s="201"/>
      <c r="B30" s="86"/>
      <c r="C30" s="86"/>
      <c r="D30" s="86"/>
      <c r="E30" s="86"/>
      <c r="F30" s="86"/>
      <c r="G30" s="86"/>
      <c r="H30" s="86"/>
      <c r="I30" s="86"/>
      <c r="J30" s="86"/>
      <c r="K30" s="86"/>
      <c r="M30" s="144"/>
      <c r="N30" s="144"/>
      <c r="O30" s="189"/>
      <c r="P30" s="317"/>
      <c r="Q30" s="144"/>
    </row>
    <row r="31" spans="1:31" s="84" customFormat="1" ht="15" customHeight="1">
      <c r="A31" s="201"/>
      <c r="M31" s="144"/>
      <c r="N31" s="144"/>
      <c r="O31" s="189"/>
      <c r="P31" s="317"/>
      <c r="Q31" s="144"/>
    </row>
    <row r="32" spans="1:31" ht="13.5" customHeight="1">
      <c r="A32" s="108"/>
    </row>
  </sheetData>
  <customSheetViews>
    <customSheetView guid="{8B4C5619-54EF-4E9D-AF19-AC3668C76619}" showPageBreaks="1" showGridLines="0" printArea="1" view="pageBreakPreview">
      <selection activeCell="G26" sqref="G26"/>
      <pageMargins left="0.78740157480314965" right="0.39370078740157483" top="0.39370078740157483" bottom="0.39370078740157483" header="0" footer="0"/>
      <pageSetup paperSize="9" scale="80" pageOrder="overThenDown" orientation="landscape" r:id="rId1"/>
      <headerFooter alignWithMargins="0"/>
    </customSheetView>
  </customSheetViews>
  <mergeCells count="19">
    <mergeCell ref="S2:S4"/>
    <mergeCell ref="J3:J4"/>
    <mergeCell ref="P2:P3"/>
    <mergeCell ref="R2:R4"/>
    <mergeCell ref="K3:K4"/>
    <mergeCell ref="O2:O3"/>
    <mergeCell ref="Q2:Q3"/>
    <mergeCell ref="A3:A4"/>
    <mergeCell ref="G3:G4"/>
    <mergeCell ref="H3:H4"/>
    <mergeCell ref="F3:F4"/>
    <mergeCell ref="I2:N2"/>
    <mergeCell ref="I3:I4"/>
    <mergeCell ref="B2:B3"/>
    <mergeCell ref="C2:C3"/>
    <mergeCell ref="D2:D3"/>
    <mergeCell ref="L3:L4"/>
    <mergeCell ref="E2:H2"/>
    <mergeCell ref="E3:E4"/>
  </mergeCells>
  <phoneticPr fontId="2"/>
  <printOptions horizontalCentered="1"/>
  <pageMargins left="0.78740157480314965" right="0.78740157480314965" top="0.78740157480314965" bottom="0.78740157480314965" header="0" footer="0"/>
  <pageSetup paperSize="9" pageOrder="overThenDown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view="pageBreakPreview" zoomScale="75" zoomScaleNormal="75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26" sqref="O26"/>
    </sheetView>
  </sheetViews>
  <sheetFormatPr defaultColWidth="10" defaultRowHeight="11"/>
  <cols>
    <col min="1" max="1" width="11.08984375" style="111" customWidth="1"/>
    <col min="2" max="5" width="8" style="110" customWidth="1"/>
    <col min="6" max="10" width="6.7265625" style="110" customWidth="1"/>
    <col min="11" max="12" width="6.7265625" style="202" customWidth="1"/>
    <col min="13" max="13" width="8" style="202" customWidth="1"/>
    <col min="14" max="14" width="6.90625" style="326" customWidth="1"/>
    <col min="15" max="15" width="6.7265625" style="202" customWidth="1"/>
    <col min="16" max="17" width="6.7265625" style="110" customWidth="1"/>
    <col min="18" max="16384" width="10" style="110"/>
  </cols>
  <sheetData>
    <row r="1" spans="1:18" s="86" customFormat="1" ht="15.75" customHeight="1">
      <c r="A1" s="200" t="s">
        <v>237</v>
      </c>
      <c r="B1" s="200"/>
      <c r="C1" s="200"/>
      <c r="D1" s="200"/>
      <c r="E1" s="200"/>
      <c r="K1" s="224"/>
      <c r="L1" s="224"/>
      <c r="M1" s="224"/>
      <c r="N1" s="319"/>
      <c r="Q1" s="265" t="s">
        <v>362</v>
      </c>
    </row>
    <row r="2" spans="1:18" s="84" customFormat="1" ht="22.5" customHeight="1">
      <c r="A2" s="190"/>
      <c r="B2" s="395" t="s">
        <v>269</v>
      </c>
      <c r="C2" s="395" t="s">
        <v>274</v>
      </c>
      <c r="D2" s="395" t="s">
        <v>275</v>
      </c>
      <c r="E2" s="395" t="s">
        <v>238</v>
      </c>
      <c r="F2" s="394" t="s">
        <v>227</v>
      </c>
      <c r="G2" s="405"/>
      <c r="H2" s="405"/>
      <c r="I2" s="405"/>
      <c r="J2" s="405"/>
      <c r="K2" s="405"/>
      <c r="L2" s="405"/>
      <c r="M2" s="395" t="s">
        <v>276</v>
      </c>
      <c r="N2" s="398" t="s">
        <v>228</v>
      </c>
      <c r="O2" s="400" t="s">
        <v>229</v>
      </c>
      <c r="P2" s="400" t="s">
        <v>230</v>
      </c>
      <c r="Q2" s="400" t="s">
        <v>231</v>
      </c>
      <c r="R2" s="191"/>
    </row>
    <row r="3" spans="1:18" s="84" customFormat="1" ht="75.75" customHeight="1">
      <c r="A3" s="205"/>
      <c r="B3" s="348"/>
      <c r="C3" s="348"/>
      <c r="D3" s="403"/>
      <c r="E3" s="404"/>
      <c r="F3" s="392" t="s">
        <v>325</v>
      </c>
      <c r="G3" s="392" t="s">
        <v>326</v>
      </c>
      <c r="H3" s="406" t="s">
        <v>334</v>
      </c>
      <c r="I3" s="406" t="s">
        <v>335</v>
      </c>
      <c r="J3" s="392" t="s">
        <v>222</v>
      </c>
      <c r="K3" s="206" t="s">
        <v>180</v>
      </c>
      <c r="L3" s="207" t="s">
        <v>234</v>
      </c>
      <c r="M3" s="348"/>
      <c r="N3" s="399"/>
      <c r="O3" s="401"/>
      <c r="P3" s="401"/>
      <c r="Q3" s="401"/>
      <c r="R3" s="82"/>
    </row>
    <row r="4" spans="1:18" s="84" customFormat="1" ht="15.75" customHeight="1">
      <c r="A4" s="128"/>
      <c r="B4" s="208" t="s">
        <v>272</v>
      </c>
      <c r="C4" s="208" t="s">
        <v>273</v>
      </c>
      <c r="D4" s="209" t="s">
        <v>283</v>
      </c>
      <c r="E4" s="142"/>
      <c r="F4" s="393"/>
      <c r="G4" s="393"/>
      <c r="H4" s="407"/>
      <c r="I4" s="407"/>
      <c r="J4" s="393"/>
      <c r="K4" s="208" t="s">
        <v>284</v>
      </c>
      <c r="L4" s="208" t="s">
        <v>282</v>
      </c>
      <c r="M4" s="196" t="s">
        <v>285</v>
      </c>
      <c r="N4" s="320" t="s">
        <v>294</v>
      </c>
      <c r="O4" s="210"/>
      <c r="P4" s="402"/>
      <c r="Q4" s="210"/>
      <c r="R4" s="82"/>
    </row>
    <row r="5" spans="1:18" s="92" customFormat="1" ht="15" customHeight="1">
      <c r="A5" s="188" t="s">
        <v>178</v>
      </c>
      <c r="B5" s="186">
        <v>33565</v>
      </c>
      <c r="C5" s="186">
        <v>31202</v>
      </c>
      <c r="D5" s="226">
        <f>IF(SUM(C5)=0,"-",C5/B5*100)</f>
        <v>92.959928496946219</v>
      </c>
      <c r="E5" s="292">
        <v>27139</v>
      </c>
      <c r="F5" s="185">
        <v>2795</v>
      </c>
      <c r="G5" s="186">
        <v>986</v>
      </c>
      <c r="H5" s="186">
        <v>60</v>
      </c>
      <c r="I5" s="186">
        <v>184</v>
      </c>
      <c r="J5" s="186">
        <v>38</v>
      </c>
      <c r="K5" s="220">
        <f>IF(SUM(F5:J5)=0,"-",SUM(F5:J5))</f>
        <v>4063</v>
      </c>
      <c r="L5" s="226">
        <f>IF(SUM(K5)=0,"-",K5/C5*100)</f>
        <v>13.021601179411576</v>
      </c>
      <c r="M5" s="220">
        <v>14547</v>
      </c>
      <c r="N5" s="321">
        <f>IF(SUM(M5)=0,"-",M5/C5)</f>
        <v>0.46622011409525033</v>
      </c>
      <c r="O5" s="186">
        <v>724</v>
      </c>
      <c r="P5" s="186">
        <v>4172</v>
      </c>
      <c r="Q5" s="187">
        <v>1780</v>
      </c>
      <c r="R5" s="100"/>
    </row>
    <row r="6" spans="1:18" s="219" customFormat="1" ht="15" customHeight="1">
      <c r="A6" s="241" t="s">
        <v>296</v>
      </c>
      <c r="B6" s="246">
        <f>IF(SUM(B7:B25)=0,"-",SUM(B7:B25))</f>
        <v>2348</v>
      </c>
      <c r="C6" s="293">
        <f>IF(SUM(C7:C25)=0,"-",SUM(C7:C25))</f>
        <v>2270</v>
      </c>
      <c r="D6" s="243">
        <f>IF(SUM(C6)=0,"-",C6/B6*100)</f>
        <v>96.678023850085182</v>
      </c>
      <c r="E6" s="246">
        <f t="shared" ref="E6:J6" si="0">IF(SUM(E7:E25)=0,"-",SUM(E7:E25))</f>
        <v>2040</v>
      </c>
      <c r="F6" s="246">
        <f t="shared" si="0"/>
        <v>161</v>
      </c>
      <c r="G6" s="246">
        <f t="shared" si="0"/>
        <v>54</v>
      </c>
      <c r="H6" s="246">
        <f t="shared" si="0"/>
        <v>3</v>
      </c>
      <c r="I6" s="246">
        <f t="shared" si="0"/>
        <v>12</v>
      </c>
      <c r="J6" s="246" t="str">
        <f t="shared" si="0"/>
        <v>-</v>
      </c>
      <c r="K6" s="246">
        <f>IF(SUM(F6:J6)=0,"-",SUM(F6:J6))</f>
        <v>230</v>
      </c>
      <c r="L6" s="243">
        <f t="shared" ref="L6:L25" si="1">IF(SUM(K6)=0,"-",K6/C6*100)</f>
        <v>10.13215859030837</v>
      </c>
      <c r="M6" s="246">
        <f>IF(SUM(M7:M25)=0,"-",SUM(M7:M25))</f>
        <v>796</v>
      </c>
      <c r="N6" s="322">
        <f t="shared" ref="N6:N25" si="2">IF(SUM(M6)=0,"-",M6/C6)</f>
        <v>0.35066079295154184</v>
      </c>
      <c r="O6" s="246">
        <f>IF(SUM(O7:O25)=0,"-",SUM(O7:O25))</f>
        <v>58</v>
      </c>
      <c r="P6" s="246">
        <f>IF(SUM(P7:P25)=0,"-",SUM(P7:P25))</f>
        <v>274</v>
      </c>
      <c r="Q6" s="246">
        <f>IF(SUM(Q7:Q25)=0,"-",SUM(Q7:Q25))</f>
        <v>103</v>
      </c>
      <c r="R6" s="218"/>
    </row>
    <row r="7" spans="1:18" s="219" customFormat="1" ht="15" customHeight="1">
      <c r="A7" s="155" t="s">
        <v>297</v>
      </c>
      <c r="B7" s="122">
        <v>1175</v>
      </c>
      <c r="C7" s="122">
        <v>1141</v>
      </c>
      <c r="D7" s="199">
        <f>IF(SUM(C7)=0,"-",C7/B7*100)</f>
        <v>97.106382978723403</v>
      </c>
      <c r="E7" s="122">
        <v>1036</v>
      </c>
      <c r="F7" s="122">
        <v>68</v>
      </c>
      <c r="G7" s="122">
        <v>33</v>
      </c>
      <c r="H7" s="252" t="s">
        <v>363</v>
      </c>
      <c r="I7" s="122">
        <v>4</v>
      </c>
      <c r="J7" s="252" t="s">
        <v>363</v>
      </c>
      <c r="K7" s="122">
        <f>IF(SUM(F7:J7)=0,"-",SUM(F7:J7))</f>
        <v>105</v>
      </c>
      <c r="L7" s="211">
        <f t="shared" si="1"/>
        <v>9.2024539877300615</v>
      </c>
      <c r="M7" s="122">
        <v>394</v>
      </c>
      <c r="N7" s="314">
        <f t="shared" si="2"/>
        <v>0.3453111305872042</v>
      </c>
      <c r="O7" s="122">
        <v>31</v>
      </c>
      <c r="P7" s="122">
        <v>143</v>
      </c>
      <c r="Q7" s="160">
        <v>62</v>
      </c>
      <c r="R7" s="218"/>
    </row>
    <row r="8" spans="1:18" s="219" customFormat="1" ht="15" customHeight="1">
      <c r="A8" s="155" t="s">
        <v>298</v>
      </c>
      <c r="B8" s="122">
        <v>293</v>
      </c>
      <c r="C8" s="122">
        <v>287</v>
      </c>
      <c r="D8" s="199">
        <f t="shared" ref="D8:D25" si="3">IF(SUM(C8)=0,"-",C8/B8*100)</f>
        <v>97.952218430034137</v>
      </c>
      <c r="E8" s="122">
        <v>258</v>
      </c>
      <c r="F8" s="122">
        <v>23</v>
      </c>
      <c r="G8" s="122">
        <v>4</v>
      </c>
      <c r="H8" s="122">
        <v>1</v>
      </c>
      <c r="I8" s="122">
        <v>1</v>
      </c>
      <c r="J8" s="252" t="s">
        <v>363</v>
      </c>
      <c r="K8" s="122">
        <f t="shared" ref="K8:K25" si="4">IF(SUM(F8:J8)=0,"-",SUM(F8:J8))</f>
        <v>29</v>
      </c>
      <c r="L8" s="211">
        <f t="shared" si="1"/>
        <v>10.104529616724738</v>
      </c>
      <c r="M8" s="122">
        <v>70</v>
      </c>
      <c r="N8" s="314">
        <f t="shared" si="2"/>
        <v>0.24390243902439024</v>
      </c>
      <c r="O8" s="122">
        <v>12</v>
      </c>
      <c r="P8" s="122">
        <v>38</v>
      </c>
      <c r="Q8" s="160">
        <v>10</v>
      </c>
      <c r="R8" s="218"/>
    </row>
    <row r="9" spans="1:18" s="219" customFormat="1" ht="15" customHeight="1">
      <c r="A9" s="155" t="s">
        <v>299</v>
      </c>
      <c r="B9" s="122">
        <v>28</v>
      </c>
      <c r="C9" s="122">
        <v>27</v>
      </c>
      <c r="D9" s="199">
        <f t="shared" si="3"/>
        <v>96.428571428571431</v>
      </c>
      <c r="E9" s="122">
        <v>24</v>
      </c>
      <c r="F9" s="122">
        <v>2</v>
      </c>
      <c r="G9" s="252" t="s">
        <v>363</v>
      </c>
      <c r="H9" s="252" t="s">
        <v>363</v>
      </c>
      <c r="I9" s="122">
        <v>1</v>
      </c>
      <c r="J9" s="252" t="s">
        <v>363</v>
      </c>
      <c r="K9" s="122">
        <f t="shared" si="4"/>
        <v>3</v>
      </c>
      <c r="L9" s="211">
        <f t="shared" si="1"/>
        <v>11.111111111111111</v>
      </c>
      <c r="M9" s="122">
        <v>9</v>
      </c>
      <c r="N9" s="314">
        <f t="shared" si="2"/>
        <v>0.33333333333333331</v>
      </c>
      <c r="O9" s="252" t="s">
        <v>363</v>
      </c>
      <c r="P9" s="122">
        <v>3</v>
      </c>
      <c r="Q9" s="160">
        <v>3</v>
      </c>
      <c r="R9" s="218"/>
    </row>
    <row r="10" spans="1:18" s="219" customFormat="1" ht="15" customHeight="1">
      <c r="A10" s="155" t="s">
        <v>300</v>
      </c>
      <c r="B10" s="122">
        <v>44</v>
      </c>
      <c r="C10" s="122">
        <v>44</v>
      </c>
      <c r="D10" s="199">
        <f t="shared" si="3"/>
        <v>100</v>
      </c>
      <c r="E10" s="122">
        <v>42</v>
      </c>
      <c r="F10" s="122">
        <v>1</v>
      </c>
      <c r="G10" s="122">
        <v>1</v>
      </c>
      <c r="H10" s="252" t="s">
        <v>363</v>
      </c>
      <c r="I10" s="252" t="s">
        <v>363</v>
      </c>
      <c r="J10" s="252" t="s">
        <v>363</v>
      </c>
      <c r="K10" s="122">
        <f t="shared" si="4"/>
        <v>2</v>
      </c>
      <c r="L10" s="211">
        <f t="shared" si="1"/>
        <v>4.5454545454545459</v>
      </c>
      <c r="M10" s="122">
        <v>14</v>
      </c>
      <c r="N10" s="314">
        <f t="shared" si="2"/>
        <v>0.31818181818181818</v>
      </c>
      <c r="O10" s="252" t="s">
        <v>363</v>
      </c>
      <c r="P10" s="252" t="s">
        <v>363</v>
      </c>
      <c r="Q10" s="252" t="s">
        <v>363</v>
      </c>
      <c r="R10" s="218"/>
    </row>
    <row r="11" spans="1:18" s="219" customFormat="1" ht="15" customHeight="1">
      <c r="A11" s="155" t="s">
        <v>301</v>
      </c>
      <c r="B11" s="122">
        <v>43</v>
      </c>
      <c r="C11" s="122">
        <v>43</v>
      </c>
      <c r="D11" s="199">
        <f t="shared" si="3"/>
        <v>100</v>
      </c>
      <c r="E11" s="122">
        <v>42</v>
      </c>
      <c r="F11" s="252" t="s">
        <v>363</v>
      </c>
      <c r="G11" s="252" t="s">
        <v>363</v>
      </c>
      <c r="H11" s="122">
        <v>1</v>
      </c>
      <c r="I11" s="252" t="s">
        <v>363</v>
      </c>
      <c r="J11" s="252" t="s">
        <v>363</v>
      </c>
      <c r="K11" s="122">
        <f t="shared" si="4"/>
        <v>1</v>
      </c>
      <c r="L11" s="211">
        <f t="shared" si="1"/>
        <v>2.3255813953488373</v>
      </c>
      <c r="M11" s="122">
        <v>2</v>
      </c>
      <c r="N11" s="314">
        <f t="shared" si="2"/>
        <v>4.6511627906976744E-2</v>
      </c>
      <c r="O11" s="252" t="s">
        <v>363</v>
      </c>
      <c r="P11" s="252" t="s">
        <v>363</v>
      </c>
      <c r="Q11" s="252" t="s">
        <v>363</v>
      </c>
      <c r="R11" s="218"/>
    </row>
    <row r="12" spans="1:18" s="219" customFormat="1" ht="15" customHeight="1">
      <c r="A12" s="155" t="s">
        <v>302</v>
      </c>
      <c r="B12" s="122">
        <v>41</v>
      </c>
      <c r="C12" s="122">
        <v>33</v>
      </c>
      <c r="D12" s="199">
        <f t="shared" si="3"/>
        <v>80.487804878048792</v>
      </c>
      <c r="E12" s="122">
        <v>27</v>
      </c>
      <c r="F12" s="122">
        <v>6</v>
      </c>
      <c r="G12" s="252" t="s">
        <v>363</v>
      </c>
      <c r="H12" s="252" t="s">
        <v>363</v>
      </c>
      <c r="I12" s="252" t="s">
        <v>363</v>
      </c>
      <c r="J12" s="252" t="s">
        <v>363</v>
      </c>
      <c r="K12" s="122">
        <f t="shared" si="4"/>
        <v>6</v>
      </c>
      <c r="L12" s="211">
        <f t="shared" si="1"/>
        <v>18.181818181818183</v>
      </c>
      <c r="M12" s="122">
        <v>15</v>
      </c>
      <c r="N12" s="314">
        <f t="shared" si="2"/>
        <v>0.45454545454545453</v>
      </c>
      <c r="O12" s="252" t="s">
        <v>363</v>
      </c>
      <c r="P12" s="252" t="s">
        <v>363</v>
      </c>
      <c r="Q12" s="122">
        <v>5</v>
      </c>
      <c r="R12" s="218"/>
    </row>
    <row r="13" spans="1:18" s="219" customFormat="1" ht="15" customHeight="1">
      <c r="A13" s="155" t="s">
        <v>303</v>
      </c>
      <c r="B13" s="122">
        <v>62</v>
      </c>
      <c r="C13" s="122">
        <v>62</v>
      </c>
      <c r="D13" s="199">
        <f t="shared" si="3"/>
        <v>100</v>
      </c>
      <c r="E13" s="122">
        <v>53</v>
      </c>
      <c r="F13" s="122">
        <v>9</v>
      </c>
      <c r="G13" s="252" t="s">
        <v>363</v>
      </c>
      <c r="H13" s="252" t="s">
        <v>363</v>
      </c>
      <c r="I13" s="252" t="s">
        <v>363</v>
      </c>
      <c r="J13" s="252" t="s">
        <v>363</v>
      </c>
      <c r="K13" s="122">
        <f t="shared" si="4"/>
        <v>9</v>
      </c>
      <c r="L13" s="211">
        <f t="shared" si="1"/>
        <v>14.516129032258066</v>
      </c>
      <c r="M13" s="122">
        <v>20</v>
      </c>
      <c r="N13" s="314">
        <f t="shared" si="2"/>
        <v>0.32258064516129031</v>
      </c>
      <c r="O13" s="252" t="s">
        <v>363</v>
      </c>
      <c r="P13" s="122">
        <v>10</v>
      </c>
      <c r="Q13" s="160">
        <v>2</v>
      </c>
      <c r="R13" s="218"/>
    </row>
    <row r="14" spans="1:18" s="219" customFormat="1" ht="15" customHeight="1">
      <c r="A14" s="155" t="s">
        <v>304</v>
      </c>
      <c r="B14" s="122">
        <v>155</v>
      </c>
      <c r="C14" s="122">
        <v>154</v>
      </c>
      <c r="D14" s="199">
        <f t="shared" si="3"/>
        <v>99.354838709677423</v>
      </c>
      <c r="E14" s="122">
        <v>133</v>
      </c>
      <c r="F14" s="122">
        <v>15</v>
      </c>
      <c r="G14" s="122">
        <v>5</v>
      </c>
      <c r="H14" s="122">
        <v>1</v>
      </c>
      <c r="I14" s="252" t="s">
        <v>363</v>
      </c>
      <c r="J14" s="252" t="s">
        <v>363</v>
      </c>
      <c r="K14" s="122">
        <f t="shared" si="4"/>
        <v>21</v>
      </c>
      <c r="L14" s="211">
        <f t="shared" si="1"/>
        <v>13.636363636363635</v>
      </c>
      <c r="M14" s="122">
        <v>60</v>
      </c>
      <c r="N14" s="314">
        <f t="shared" si="2"/>
        <v>0.38961038961038963</v>
      </c>
      <c r="O14" s="122">
        <v>9</v>
      </c>
      <c r="P14" s="122">
        <v>25</v>
      </c>
      <c r="Q14" s="252" t="s">
        <v>363</v>
      </c>
      <c r="R14" s="218"/>
    </row>
    <row r="15" spans="1:18" s="219" customFormat="1" ht="15" customHeight="1">
      <c r="A15" s="155" t="s">
        <v>305</v>
      </c>
      <c r="B15" s="122">
        <v>17</v>
      </c>
      <c r="C15" s="122">
        <v>17</v>
      </c>
      <c r="D15" s="199">
        <f t="shared" si="3"/>
        <v>100</v>
      </c>
      <c r="E15" s="122">
        <v>16</v>
      </c>
      <c r="F15" s="122">
        <v>1</v>
      </c>
      <c r="G15" s="252" t="s">
        <v>363</v>
      </c>
      <c r="H15" s="252" t="s">
        <v>363</v>
      </c>
      <c r="I15" s="252" t="s">
        <v>363</v>
      </c>
      <c r="J15" s="252" t="s">
        <v>363</v>
      </c>
      <c r="K15" s="122">
        <f t="shared" si="4"/>
        <v>1</v>
      </c>
      <c r="L15" s="211">
        <f t="shared" si="1"/>
        <v>5.8823529411764701</v>
      </c>
      <c r="M15" s="122">
        <v>2</v>
      </c>
      <c r="N15" s="314">
        <f t="shared" si="2"/>
        <v>0.11764705882352941</v>
      </c>
      <c r="O15" s="252" t="s">
        <v>363</v>
      </c>
      <c r="P15" s="122">
        <v>1</v>
      </c>
      <c r="Q15" s="252" t="s">
        <v>363</v>
      </c>
      <c r="R15" s="218"/>
    </row>
    <row r="16" spans="1:18" s="219" customFormat="1" ht="15" customHeight="1">
      <c r="A16" s="155" t="s">
        <v>306</v>
      </c>
      <c r="B16" s="122">
        <v>33</v>
      </c>
      <c r="C16" s="122">
        <v>28</v>
      </c>
      <c r="D16" s="199">
        <f t="shared" si="3"/>
        <v>84.848484848484844</v>
      </c>
      <c r="E16" s="122">
        <v>24</v>
      </c>
      <c r="F16" s="122">
        <v>2</v>
      </c>
      <c r="G16" s="122">
        <v>1</v>
      </c>
      <c r="H16" s="252" t="s">
        <v>363</v>
      </c>
      <c r="I16" s="122">
        <v>1</v>
      </c>
      <c r="J16" s="252" t="s">
        <v>363</v>
      </c>
      <c r="K16" s="122">
        <f t="shared" si="4"/>
        <v>4</v>
      </c>
      <c r="L16" s="211">
        <f t="shared" si="1"/>
        <v>14.285714285714285</v>
      </c>
      <c r="M16" s="122">
        <v>14</v>
      </c>
      <c r="N16" s="314">
        <f t="shared" si="2"/>
        <v>0.5</v>
      </c>
      <c r="O16" s="122">
        <v>1</v>
      </c>
      <c r="P16" s="122">
        <v>14</v>
      </c>
      <c r="Q16" s="252" t="s">
        <v>363</v>
      </c>
      <c r="R16" s="218"/>
    </row>
    <row r="17" spans="1:18" s="86" customFormat="1" ht="15" customHeight="1">
      <c r="A17" s="155" t="s">
        <v>307</v>
      </c>
      <c r="B17" s="98">
        <v>42</v>
      </c>
      <c r="C17" s="98">
        <v>41</v>
      </c>
      <c r="D17" s="199">
        <f t="shared" si="3"/>
        <v>97.61904761904762</v>
      </c>
      <c r="E17" s="98">
        <v>40</v>
      </c>
      <c r="F17" s="98">
        <v>1</v>
      </c>
      <c r="G17" s="253" t="s">
        <v>363</v>
      </c>
      <c r="H17" s="253" t="s">
        <v>363</v>
      </c>
      <c r="I17" s="253" t="s">
        <v>363</v>
      </c>
      <c r="J17" s="253" t="s">
        <v>363</v>
      </c>
      <c r="K17" s="98">
        <f t="shared" si="4"/>
        <v>1</v>
      </c>
      <c r="L17" s="223">
        <f t="shared" si="1"/>
        <v>2.4390243902439024</v>
      </c>
      <c r="M17" s="98">
        <v>1</v>
      </c>
      <c r="N17" s="323">
        <f t="shared" si="2"/>
        <v>2.4390243902439025E-2</v>
      </c>
      <c r="O17" s="253" t="s">
        <v>363</v>
      </c>
      <c r="P17" s="253" t="s">
        <v>363</v>
      </c>
      <c r="Q17" s="160">
        <v>1</v>
      </c>
      <c r="R17" s="107"/>
    </row>
    <row r="18" spans="1:18" s="86" customFormat="1" ht="15" customHeight="1">
      <c r="A18" s="155" t="s">
        <v>308</v>
      </c>
      <c r="B18" s="98">
        <v>34</v>
      </c>
      <c r="C18" s="98">
        <v>30</v>
      </c>
      <c r="D18" s="199">
        <f t="shared" si="3"/>
        <v>88.235294117647058</v>
      </c>
      <c r="E18" s="98">
        <v>28</v>
      </c>
      <c r="F18" s="98">
        <v>1</v>
      </c>
      <c r="G18" s="98">
        <v>1</v>
      </c>
      <c r="H18" s="253" t="s">
        <v>363</v>
      </c>
      <c r="I18" s="253" t="s">
        <v>363</v>
      </c>
      <c r="J18" s="253" t="s">
        <v>363</v>
      </c>
      <c r="K18" s="98">
        <f t="shared" si="4"/>
        <v>2</v>
      </c>
      <c r="L18" s="223">
        <f t="shared" si="1"/>
        <v>6.666666666666667</v>
      </c>
      <c r="M18" s="98">
        <v>11</v>
      </c>
      <c r="N18" s="323">
        <f t="shared" si="2"/>
        <v>0.36666666666666664</v>
      </c>
      <c r="O18" s="253" t="s">
        <v>363</v>
      </c>
      <c r="P18" s="98">
        <v>4</v>
      </c>
      <c r="Q18" s="253" t="s">
        <v>363</v>
      </c>
      <c r="R18" s="107"/>
    </row>
    <row r="19" spans="1:18" s="86" customFormat="1" ht="15" customHeight="1">
      <c r="A19" s="155" t="s">
        <v>309</v>
      </c>
      <c r="B19" s="98">
        <v>173</v>
      </c>
      <c r="C19" s="98">
        <v>167</v>
      </c>
      <c r="D19" s="199">
        <f t="shared" si="3"/>
        <v>96.531791907514446</v>
      </c>
      <c r="E19" s="98">
        <v>136</v>
      </c>
      <c r="F19" s="98">
        <v>25</v>
      </c>
      <c r="G19" s="98">
        <v>6</v>
      </c>
      <c r="H19" s="253" t="s">
        <v>363</v>
      </c>
      <c r="I19" s="253" t="s">
        <v>363</v>
      </c>
      <c r="J19" s="253" t="s">
        <v>363</v>
      </c>
      <c r="K19" s="98">
        <f t="shared" si="4"/>
        <v>31</v>
      </c>
      <c r="L19" s="223">
        <f t="shared" si="1"/>
        <v>18.562874251497004</v>
      </c>
      <c r="M19" s="98">
        <v>99</v>
      </c>
      <c r="N19" s="323">
        <f t="shared" si="2"/>
        <v>0.59281437125748504</v>
      </c>
      <c r="O19" s="98">
        <v>1</v>
      </c>
      <c r="P19" s="98">
        <v>12</v>
      </c>
      <c r="Q19" s="160">
        <v>11</v>
      </c>
      <c r="R19" s="107"/>
    </row>
    <row r="20" spans="1:18" s="86" customFormat="1" ht="15" customHeight="1">
      <c r="A20" s="155" t="s">
        <v>310</v>
      </c>
      <c r="B20" s="98">
        <v>34</v>
      </c>
      <c r="C20" s="98">
        <v>33</v>
      </c>
      <c r="D20" s="199">
        <f t="shared" si="3"/>
        <v>97.058823529411768</v>
      </c>
      <c r="E20" s="98">
        <v>32</v>
      </c>
      <c r="F20" s="253" t="s">
        <v>363</v>
      </c>
      <c r="G20" s="98">
        <v>1</v>
      </c>
      <c r="H20" s="253" t="s">
        <v>363</v>
      </c>
      <c r="I20" s="253" t="s">
        <v>363</v>
      </c>
      <c r="J20" s="253" t="s">
        <v>363</v>
      </c>
      <c r="K20" s="98">
        <f t="shared" si="4"/>
        <v>1</v>
      </c>
      <c r="L20" s="223">
        <f t="shared" si="1"/>
        <v>3.0303030303030303</v>
      </c>
      <c r="M20" s="98">
        <v>2</v>
      </c>
      <c r="N20" s="323">
        <f t="shared" si="2"/>
        <v>6.0606060606060608E-2</v>
      </c>
      <c r="O20" s="253" t="s">
        <v>363</v>
      </c>
      <c r="P20" s="253" t="s">
        <v>363</v>
      </c>
      <c r="Q20" s="253" t="s">
        <v>363</v>
      </c>
      <c r="R20" s="107"/>
    </row>
    <row r="21" spans="1:18" s="86" customFormat="1" ht="15" customHeight="1">
      <c r="A21" s="155" t="s">
        <v>311</v>
      </c>
      <c r="B21" s="98">
        <v>21</v>
      </c>
      <c r="C21" s="98">
        <v>20</v>
      </c>
      <c r="D21" s="199">
        <f t="shared" si="3"/>
        <v>95.238095238095227</v>
      </c>
      <c r="E21" s="98">
        <v>18</v>
      </c>
      <c r="F21" s="98">
        <v>1</v>
      </c>
      <c r="G21" s="253" t="s">
        <v>363</v>
      </c>
      <c r="H21" s="253" t="s">
        <v>363</v>
      </c>
      <c r="I21" s="98">
        <v>1</v>
      </c>
      <c r="J21" s="253" t="s">
        <v>363</v>
      </c>
      <c r="K21" s="98">
        <f t="shared" si="4"/>
        <v>2</v>
      </c>
      <c r="L21" s="223">
        <f t="shared" si="1"/>
        <v>10</v>
      </c>
      <c r="M21" s="98">
        <v>10</v>
      </c>
      <c r="N21" s="323">
        <f t="shared" si="2"/>
        <v>0.5</v>
      </c>
      <c r="O21" s="253" t="s">
        <v>363</v>
      </c>
      <c r="P21" s="98">
        <v>1</v>
      </c>
      <c r="Q21" s="253" t="s">
        <v>363</v>
      </c>
      <c r="R21" s="107"/>
    </row>
    <row r="22" spans="1:18" s="86" customFormat="1" ht="15" customHeight="1">
      <c r="A22" s="155" t="s">
        <v>312</v>
      </c>
      <c r="B22" s="98">
        <v>50</v>
      </c>
      <c r="C22" s="98">
        <v>50</v>
      </c>
      <c r="D22" s="199">
        <f t="shared" si="3"/>
        <v>100</v>
      </c>
      <c r="E22" s="98">
        <v>49</v>
      </c>
      <c r="F22" s="253" t="s">
        <v>363</v>
      </c>
      <c r="G22" s="253" t="s">
        <v>363</v>
      </c>
      <c r="H22" s="253" t="s">
        <v>363</v>
      </c>
      <c r="I22" s="98">
        <v>1</v>
      </c>
      <c r="J22" s="253" t="s">
        <v>363</v>
      </c>
      <c r="K22" s="98">
        <f t="shared" si="4"/>
        <v>1</v>
      </c>
      <c r="L22" s="223">
        <f t="shared" si="1"/>
        <v>2</v>
      </c>
      <c r="M22" s="98">
        <v>16</v>
      </c>
      <c r="N22" s="323">
        <f t="shared" si="2"/>
        <v>0.32</v>
      </c>
      <c r="O22" s="253" t="s">
        <v>363</v>
      </c>
      <c r="P22" s="98">
        <v>4</v>
      </c>
      <c r="Q22" s="160">
        <v>1</v>
      </c>
      <c r="R22" s="107"/>
    </row>
    <row r="23" spans="1:18" s="86" customFormat="1" ht="15" customHeight="1">
      <c r="A23" s="155" t="s">
        <v>313</v>
      </c>
      <c r="B23" s="98">
        <v>69</v>
      </c>
      <c r="C23" s="98">
        <v>60</v>
      </c>
      <c r="D23" s="199">
        <f t="shared" si="3"/>
        <v>86.956521739130437</v>
      </c>
      <c r="E23" s="98">
        <v>53</v>
      </c>
      <c r="F23" s="98">
        <v>4</v>
      </c>
      <c r="G23" s="98">
        <v>2</v>
      </c>
      <c r="H23" s="253" t="s">
        <v>363</v>
      </c>
      <c r="I23" s="98">
        <v>1</v>
      </c>
      <c r="J23" s="253" t="s">
        <v>363</v>
      </c>
      <c r="K23" s="98">
        <f t="shared" si="4"/>
        <v>7</v>
      </c>
      <c r="L23" s="223">
        <f t="shared" si="1"/>
        <v>11.666666666666666</v>
      </c>
      <c r="M23" s="98">
        <v>39</v>
      </c>
      <c r="N23" s="323">
        <f t="shared" si="2"/>
        <v>0.65</v>
      </c>
      <c r="O23" s="98">
        <v>3</v>
      </c>
      <c r="P23" s="98">
        <v>15</v>
      </c>
      <c r="Q23" s="160">
        <v>7</v>
      </c>
      <c r="R23" s="107"/>
    </row>
    <row r="24" spans="1:18" s="86" customFormat="1" ht="15" customHeight="1">
      <c r="A24" s="155" t="s">
        <v>314</v>
      </c>
      <c r="B24" s="98">
        <v>11</v>
      </c>
      <c r="C24" s="98">
        <v>11</v>
      </c>
      <c r="D24" s="199">
        <f t="shared" si="3"/>
        <v>100</v>
      </c>
      <c r="E24" s="98">
        <v>8</v>
      </c>
      <c r="F24" s="98">
        <v>1</v>
      </c>
      <c r="G24" s="253" t="s">
        <v>363</v>
      </c>
      <c r="H24" s="253" t="s">
        <v>363</v>
      </c>
      <c r="I24" s="98">
        <v>2</v>
      </c>
      <c r="J24" s="253" t="s">
        <v>363</v>
      </c>
      <c r="K24" s="98">
        <f t="shared" si="4"/>
        <v>3</v>
      </c>
      <c r="L24" s="223">
        <f t="shared" si="1"/>
        <v>27.27272727272727</v>
      </c>
      <c r="M24" s="98">
        <v>16</v>
      </c>
      <c r="N24" s="323">
        <f t="shared" si="2"/>
        <v>1.4545454545454546</v>
      </c>
      <c r="O24" s="98">
        <v>1</v>
      </c>
      <c r="P24" s="253" t="s">
        <v>363</v>
      </c>
      <c r="Q24" s="98">
        <v>1</v>
      </c>
      <c r="R24" s="107"/>
    </row>
    <row r="25" spans="1:18" s="86" customFormat="1" ht="15" customHeight="1">
      <c r="A25" s="155" t="s">
        <v>315</v>
      </c>
      <c r="B25" s="98">
        <v>23</v>
      </c>
      <c r="C25" s="98">
        <v>22</v>
      </c>
      <c r="D25" s="199">
        <f t="shared" si="3"/>
        <v>95.652173913043484</v>
      </c>
      <c r="E25" s="98">
        <v>21</v>
      </c>
      <c r="F25" s="98">
        <v>1</v>
      </c>
      <c r="G25" s="253" t="s">
        <v>363</v>
      </c>
      <c r="H25" s="253" t="s">
        <v>363</v>
      </c>
      <c r="I25" s="253" t="s">
        <v>363</v>
      </c>
      <c r="J25" s="253" t="s">
        <v>363</v>
      </c>
      <c r="K25" s="98">
        <f t="shared" si="4"/>
        <v>1</v>
      </c>
      <c r="L25" s="223">
        <f t="shared" si="1"/>
        <v>4.5454545454545459</v>
      </c>
      <c r="M25" s="98">
        <v>2</v>
      </c>
      <c r="N25" s="323">
        <f t="shared" si="2"/>
        <v>9.0909090909090912E-2</v>
      </c>
      <c r="O25" s="253" t="s">
        <v>363</v>
      </c>
      <c r="P25" s="98">
        <v>4</v>
      </c>
      <c r="Q25" s="253" t="s">
        <v>363</v>
      </c>
      <c r="R25" s="107"/>
    </row>
    <row r="26" spans="1:18" s="84" customFormat="1" ht="15" customHeight="1">
      <c r="A26" s="200" t="s">
        <v>235</v>
      </c>
      <c r="B26" s="200"/>
      <c r="C26" s="200"/>
      <c r="D26" s="200"/>
      <c r="E26" s="200"/>
      <c r="F26" s="107"/>
      <c r="G26" s="107"/>
      <c r="H26" s="82"/>
      <c r="I26" s="82"/>
      <c r="J26" s="82"/>
      <c r="K26" s="104"/>
      <c r="L26" s="106"/>
      <c r="M26" s="106"/>
      <c r="N26" s="324"/>
      <c r="O26" s="104"/>
      <c r="P26" s="82"/>
      <c r="Q26" s="82"/>
    </row>
    <row r="27" spans="1:18" s="84" customFormat="1" ht="13">
      <c r="A27" s="201"/>
      <c r="B27" s="86"/>
      <c r="C27" s="86"/>
      <c r="D27" s="86"/>
      <c r="E27" s="86"/>
      <c r="F27" s="86"/>
      <c r="G27" s="86"/>
      <c r="K27" s="144"/>
      <c r="L27" s="144"/>
      <c r="M27" s="144"/>
      <c r="N27" s="325"/>
      <c r="O27" s="144"/>
    </row>
    <row r="28" spans="1:18" s="84" customFormat="1" ht="13">
      <c r="A28" s="201"/>
      <c r="B28" s="86"/>
      <c r="C28" s="86"/>
      <c r="D28" s="86"/>
      <c r="E28" s="86"/>
      <c r="F28" s="86"/>
      <c r="G28" s="86"/>
      <c r="K28" s="144"/>
      <c r="L28" s="144"/>
      <c r="M28" s="144"/>
      <c r="N28" s="325"/>
      <c r="O28" s="144"/>
    </row>
    <row r="29" spans="1:18" s="84" customFormat="1" ht="17.25" customHeight="1">
      <c r="A29" s="201"/>
      <c r="B29" s="86"/>
      <c r="C29" s="86"/>
      <c r="D29" s="86"/>
      <c r="E29" s="86"/>
      <c r="F29" s="86"/>
      <c r="G29" s="86"/>
      <c r="J29" s="92"/>
      <c r="K29" s="144"/>
      <c r="L29" s="144"/>
      <c r="M29" s="144"/>
      <c r="N29" s="325"/>
      <c r="O29" s="144"/>
    </row>
    <row r="30" spans="1:18" s="84" customFormat="1" ht="17.25" customHeight="1">
      <c r="A30" s="201"/>
      <c r="B30" s="86"/>
      <c r="C30" s="86"/>
      <c r="D30" s="86"/>
      <c r="E30" s="86"/>
      <c r="F30" s="86"/>
      <c r="G30" s="86"/>
      <c r="H30" s="86"/>
      <c r="I30" s="86"/>
      <c r="J30" s="92"/>
      <c r="K30" s="224"/>
      <c r="L30" s="224"/>
      <c r="M30" s="144"/>
      <c r="N30" s="325"/>
      <c r="O30" s="144"/>
    </row>
    <row r="31" spans="1:18" s="84" customFormat="1" ht="17.25" customHeight="1">
      <c r="A31" s="201"/>
      <c r="J31" s="92"/>
      <c r="K31" s="144"/>
      <c r="L31" s="144"/>
      <c r="M31" s="144"/>
      <c r="N31" s="325"/>
      <c r="O31" s="144"/>
    </row>
    <row r="32" spans="1:18" s="92" customFormat="1" ht="20.149999999999999" customHeight="1">
      <c r="A32" s="143"/>
      <c r="K32" s="144"/>
      <c r="L32" s="144"/>
      <c r="M32" s="144"/>
      <c r="N32" s="325"/>
      <c r="O32" s="144"/>
    </row>
    <row r="33" spans="1:15" s="92" customFormat="1" ht="20.149999999999999" customHeight="1">
      <c r="A33" s="143"/>
      <c r="K33" s="144"/>
      <c r="L33" s="144"/>
      <c r="M33" s="144"/>
      <c r="N33" s="325"/>
      <c r="O33" s="144"/>
    </row>
    <row r="34" spans="1:15" s="92" customFormat="1" ht="20.149999999999999" customHeight="1">
      <c r="A34" s="143"/>
      <c r="K34" s="144"/>
      <c r="L34" s="144"/>
      <c r="M34" s="144"/>
      <c r="N34" s="325"/>
      <c r="O34" s="144"/>
    </row>
    <row r="35" spans="1:15" s="92" customFormat="1" ht="20.149999999999999" customHeight="1">
      <c r="A35" s="143"/>
      <c r="K35" s="144"/>
      <c r="L35" s="144"/>
      <c r="M35" s="144"/>
      <c r="N35" s="325"/>
      <c r="O35" s="144"/>
    </row>
    <row r="36" spans="1:15" s="92" customFormat="1" ht="20.149999999999999" customHeight="1">
      <c r="A36" s="143"/>
      <c r="K36" s="144"/>
      <c r="L36" s="144"/>
      <c r="M36" s="144"/>
      <c r="N36" s="325"/>
      <c r="O36" s="144"/>
    </row>
    <row r="37" spans="1:15" s="92" customFormat="1" ht="20.149999999999999" customHeight="1">
      <c r="A37" s="143"/>
      <c r="K37" s="144"/>
      <c r="L37" s="144"/>
      <c r="M37" s="144"/>
      <c r="N37" s="325"/>
      <c r="O37" s="144"/>
    </row>
  </sheetData>
  <customSheetViews>
    <customSheetView guid="{8B4C5619-54EF-4E9D-AF19-AC3668C76619}" showPageBreaks="1" showGridLines="0" printArea="1" view="pageBreakPreview">
      <selection activeCell="Q14" sqref="Q14"/>
      <rowBreaks count="4" manualBreakCount="4">
        <brk id="45" max="16383" man="1"/>
        <brk id="112" max="16383" man="1"/>
        <brk id="189" max="16383" man="1"/>
        <brk id="208" min="1" max="11" man="1"/>
      </rowBreaks>
      <pageMargins left="0.78740157480314965" right="0.78740157480314965" top="0.78740157480314965" bottom="0.78740157480314965" header="0" footer="0"/>
      <pageSetup paperSize="9" scale="72" pageOrder="overThenDown" orientation="portrait" r:id="rId1"/>
      <headerFooter alignWithMargins="0"/>
    </customSheetView>
  </customSheetViews>
  <mergeCells count="15">
    <mergeCell ref="B2:B3"/>
    <mergeCell ref="C2:C3"/>
    <mergeCell ref="D2:D3"/>
    <mergeCell ref="E2:E3"/>
    <mergeCell ref="F2:L2"/>
    <mergeCell ref="F3:F4"/>
    <mergeCell ref="G3:G4"/>
    <mergeCell ref="H3:H4"/>
    <mergeCell ref="I3:I4"/>
    <mergeCell ref="J3:J4"/>
    <mergeCell ref="P2:P4"/>
    <mergeCell ref="Q2:Q3"/>
    <mergeCell ref="N2:N3"/>
    <mergeCell ref="O2:O3"/>
    <mergeCell ref="M2:M3"/>
  </mergeCells>
  <phoneticPr fontId="2"/>
  <printOptions horizontalCentered="1"/>
  <pageMargins left="0.78740157480314965" right="0.78740157480314965" top="0.78740157480314965" bottom="0.78740157480314965" header="0" footer="0"/>
  <pageSetup paperSize="9" pageOrder="overThenDown" orientation="landscape" r:id="rId2"/>
  <headerFooter alignWithMargins="0"/>
  <rowBreaks count="4" manualBreakCount="4">
    <brk id="60" max="16383" man="1"/>
    <brk id="127" max="16383" man="1"/>
    <brk id="204" max="16383" man="1"/>
    <brk id="22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showGridLines="0" view="pageBreakPreview" zoomScale="90" zoomScaleNormal="75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9" defaultRowHeight="11"/>
  <cols>
    <col min="1" max="1" width="10.90625" style="147" customWidth="1"/>
    <col min="2" max="2" width="7.453125" style="146" customWidth="1"/>
    <col min="3" max="3" width="5.453125" style="146" customWidth="1"/>
    <col min="4" max="4" width="7.453125" style="146" customWidth="1"/>
    <col min="5" max="5" width="7.08984375" style="146" customWidth="1"/>
    <col min="6" max="6" width="5.453125" style="146" customWidth="1"/>
    <col min="7" max="7" width="7.08984375" style="146" customWidth="1"/>
    <col min="8" max="13" width="7.453125" style="146" customWidth="1"/>
    <col min="14" max="14" width="7.08984375" style="146" customWidth="1"/>
    <col min="15" max="15" width="5.453125" style="146" customWidth="1"/>
    <col min="16" max="16" width="7.08984375" style="146" customWidth="1"/>
    <col min="17" max="17" width="8" style="146" customWidth="1"/>
    <col min="18" max="16384" width="9" style="146"/>
  </cols>
  <sheetData>
    <row r="1" spans="1:23" s="216" customFormat="1" ht="16.5" customHeight="1">
      <c r="A1" s="267" t="s">
        <v>248</v>
      </c>
      <c r="O1" s="86"/>
      <c r="P1" s="86"/>
      <c r="Q1" s="265" t="s">
        <v>362</v>
      </c>
    </row>
    <row r="2" spans="1:23" s="145" customFormat="1" ht="20.25" customHeight="1">
      <c r="A2" s="148"/>
      <c r="B2" s="416" t="s">
        <v>249</v>
      </c>
      <c r="C2" s="417"/>
      <c r="D2" s="418"/>
      <c r="E2" s="419" t="s">
        <v>250</v>
      </c>
      <c r="F2" s="420"/>
      <c r="G2" s="421"/>
      <c r="H2" s="419" t="s">
        <v>251</v>
      </c>
      <c r="I2" s="420"/>
      <c r="J2" s="421"/>
      <c r="K2" s="419" t="s">
        <v>252</v>
      </c>
      <c r="L2" s="420"/>
      <c r="M2" s="421"/>
      <c r="N2" s="419" t="s">
        <v>0</v>
      </c>
      <c r="O2" s="420"/>
      <c r="P2" s="421"/>
      <c r="Q2" s="412" t="s">
        <v>339</v>
      </c>
      <c r="V2" s="149"/>
      <c r="W2" s="149"/>
    </row>
    <row r="3" spans="1:23" s="145" customFormat="1" ht="12" customHeight="1">
      <c r="A3" s="150"/>
      <c r="B3" s="408" t="s">
        <v>336</v>
      </c>
      <c r="C3" s="151"/>
      <c r="D3" s="410" t="s">
        <v>337</v>
      </c>
      <c r="E3" s="408" t="s">
        <v>336</v>
      </c>
      <c r="F3" s="151"/>
      <c r="G3" s="410" t="s">
        <v>337</v>
      </c>
      <c r="H3" s="408" t="s">
        <v>336</v>
      </c>
      <c r="I3" s="151"/>
      <c r="J3" s="410" t="s">
        <v>337</v>
      </c>
      <c r="K3" s="408" t="s">
        <v>336</v>
      </c>
      <c r="L3" s="151"/>
      <c r="M3" s="410" t="s">
        <v>337</v>
      </c>
      <c r="N3" s="408" t="s">
        <v>336</v>
      </c>
      <c r="O3" s="151"/>
      <c r="P3" s="410" t="s">
        <v>337</v>
      </c>
      <c r="Q3" s="413"/>
      <c r="V3" s="149"/>
      <c r="W3" s="149"/>
    </row>
    <row r="4" spans="1:23" s="145" customFormat="1" ht="95.25" customHeight="1">
      <c r="A4" s="152"/>
      <c r="B4" s="409"/>
      <c r="C4" s="153" t="s">
        <v>338</v>
      </c>
      <c r="D4" s="411"/>
      <c r="E4" s="409"/>
      <c r="F4" s="153" t="s">
        <v>338</v>
      </c>
      <c r="G4" s="411"/>
      <c r="H4" s="409"/>
      <c r="I4" s="153" t="s">
        <v>338</v>
      </c>
      <c r="J4" s="411"/>
      <c r="K4" s="409"/>
      <c r="L4" s="153" t="s">
        <v>338</v>
      </c>
      <c r="M4" s="411"/>
      <c r="N4" s="409"/>
      <c r="O4" s="153" t="s">
        <v>338</v>
      </c>
      <c r="P4" s="411"/>
      <c r="Q4" s="414"/>
      <c r="V4" s="149"/>
      <c r="W4" s="149"/>
    </row>
    <row r="5" spans="1:23" s="92" customFormat="1" ht="15" customHeight="1">
      <c r="A5" s="154" t="s">
        <v>286</v>
      </c>
      <c r="B5" s="220">
        <v>31403</v>
      </c>
      <c r="C5" s="220">
        <v>77</v>
      </c>
      <c r="D5" s="220">
        <v>35207</v>
      </c>
      <c r="E5" s="163">
        <v>4329</v>
      </c>
      <c r="F5" s="220">
        <v>533</v>
      </c>
      <c r="G5" s="163">
        <v>7096</v>
      </c>
      <c r="H5" s="220">
        <v>26131</v>
      </c>
      <c r="I5" s="220">
        <v>11856</v>
      </c>
      <c r="J5" s="220">
        <v>37953</v>
      </c>
      <c r="K5" s="220">
        <v>30767</v>
      </c>
      <c r="L5" s="220">
        <v>13254</v>
      </c>
      <c r="M5" s="220">
        <v>41142</v>
      </c>
      <c r="N5" s="220">
        <v>3559</v>
      </c>
      <c r="O5" s="220">
        <v>124</v>
      </c>
      <c r="P5" s="220">
        <v>5670</v>
      </c>
      <c r="Q5" s="220">
        <v>58854</v>
      </c>
      <c r="V5" s="159"/>
      <c r="W5" s="159"/>
    </row>
    <row r="6" spans="1:23" s="161" customFormat="1" ht="15" customHeight="1">
      <c r="A6" s="241" t="s">
        <v>296</v>
      </c>
      <c r="B6" s="242">
        <f t="shared" ref="B6:Q6" si="0">IF(SUM(B7:B26)=0,"-",SUM(B7:B26))</f>
        <v>2334</v>
      </c>
      <c r="C6" s="242">
        <f t="shared" si="0"/>
        <v>1</v>
      </c>
      <c r="D6" s="242">
        <f t="shared" si="0"/>
        <v>3136</v>
      </c>
      <c r="E6" s="242">
        <f t="shared" si="0"/>
        <v>497</v>
      </c>
      <c r="F6" s="242">
        <f t="shared" si="0"/>
        <v>2</v>
      </c>
      <c r="G6" s="242">
        <f t="shared" si="0"/>
        <v>1127</v>
      </c>
      <c r="H6" s="242">
        <f t="shared" si="0"/>
        <v>1579</v>
      </c>
      <c r="I6" s="242">
        <f t="shared" si="0"/>
        <v>94</v>
      </c>
      <c r="J6" s="242">
        <f t="shared" si="0"/>
        <v>2945</v>
      </c>
      <c r="K6" s="242">
        <f t="shared" si="0"/>
        <v>1622</v>
      </c>
      <c r="L6" s="242">
        <f t="shared" si="0"/>
        <v>200</v>
      </c>
      <c r="M6" s="242">
        <f t="shared" si="0"/>
        <v>2762</v>
      </c>
      <c r="N6" s="242">
        <f t="shared" si="0"/>
        <v>343</v>
      </c>
      <c r="O6" s="242" t="str">
        <f t="shared" si="0"/>
        <v>-</v>
      </c>
      <c r="P6" s="242">
        <f t="shared" si="0"/>
        <v>850</v>
      </c>
      <c r="Q6" s="242">
        <f t="shared" si="0"/>
        <v>2924</v>
      </c>
    </row>
    <row r="7" spans="1:23" s="161" customFormat="1" ht="15" customHeight="1">
      <c r="A7" s="213" t="s">
        <v>240</v>
      </c>
      <c r="B7" s="162">
        <v>2</v>
      </c>
      <c r="C7" s="162" t="s">
        <v>319</v>
      </c>
      <c r="D7" s="162">
        <v>6</v>
      </c>
      <c r="E7" s="162">
        <v>1</v>
      </c>
      <c r="F7" s="162" t="s">
        <v>319</v>
      </c>
      <c r="G7" s="162">
        <v>1</v>
      </c>
      <c r="H7" s="162">
        <v>2</v>
      </c>
      <c r="I7" s="162" t="s">
        <v>319</v>
      </c>
      <c r="J7" s="162">
        <v>6</v>
      </c>
      <c r="K7" s="162">
        <v>5</v>
      </c>
      <c r="L7" s="162" t="s">
        <v>319</v>
      </c>
      <c r="M7" s="162">
        <v>12</v>
      </c>
      <c r="N7" s="162">
        <v>33</v>
      </c>
      <c r="O7" s="162" t="s">
        <v>319</v>
      </c>
      <c r="P7" s="162">
        <v>173</v>
      </c>
      <c r="Q7" s="162">
        <v>155</v>
      </c>
    </row>
    <row r="8" spans="1:23" s="161" customFormat="1" ht="15" customHeight="1">
      <c r="A8" s="155" t="s">
        <v>297</v>
      </c>
      <c r="B8" s="214">
        <v>1162</v>
      </c>
      <c r="C8" s="214" t="s">
        <v>319</v>
      </c>
      <c r="D8" s="214">
        <v>1162</v>
      </c>
      <c r="E8" s="214" t="s">
        <v>319</v>
      </c>
      <c r="F8" s="214" t="s">
        <v>319</v>
      </c>
      <c r="G8" s="214" t="s">
        <v>319</v>
      </c>
      <c r="H8" s="214">
        <v>198</v>
      </c>
      <c r="I8" s="214" t="s">
        <v>319</v>
      </c>
      <c r="J8" s="214">
        <v>198</v>
      </c>
      <c r="K8" s="214">
        <v>499</v>
      </c>
      <c r="L8" s="214" t="s">
        <v>319</v>
      </c>
      <c r="M8" s="214">
        <v>499</v>
      </c>
      <c r="N8" s="214">
        <v>176</v>
      </c>
      <c r="O8" s="214" t="s">
        <v>319</v>
      </c>
      <c r="P8" s="214">
        <v>176</v>
      </c>
      <c r="Q8" s="214">
        <v>233</v>
      </c>
    </row>
    <row r="9" spans="1:23" s="161" customFormat="1" ht="15" customHeight="1">
      <c r="A9" s="155" t="s">
        <v>298</v>
      </c>
      <c r="B9" s="214">
        <v>293</v>
      </c>
      <c r="C9" s="214" t="s">
        <v>319</v>
      </c>
      <c r="D9" s="214">
        <v>414</v>
      </c>
      <c r="E9" s="214">
        <v>3</v>
      </c>
      <c r="F9" s="214" t="s">
        <v>319</v>
      </c>
      <c r="G9" s="214">
        <v>3</v>
      </c>
      <c r="H9" s="214">
        <v>238</v>
      </c>
      <c r="I9" s="214">
        <v>18</v>
      </c>
      <c r="J9" s="214">
        <v>427</v>
      </c>
      <c r="K9" s="214">
        <v>148</v>
      </c>
      <c r="L9" s="214">
        <v>78</v>
      </c>
      <c r="M9" s="214">
        <v>369</v>
      </c>
      <c r="N9" s="214">
        <v>19</v>
      </c>
      <c r="O9" s="214" t="s">
        <v>319</v>
      </c>
      <c r="P9" s="214">
        <v>19</v>
      </c>
      <c r="Q9" s="214">
        <v>1044</v>
      </c>
    </row>
    <row r="10" spans="1:23" s="161" customFormat="1" ht="15" customHeight="1">
      <c r="A10" s="155" t="s">
        <v>299</v>
      </c>
      <c r="B10" s="214">
        <v>40</v>
      </c>
      <c r="C10" s="214" t="s">
        <v>319</v>
      </c>
      <c r="D10" s="214">
        <v>55</v>
      </c>
      <c r="E10" s="214">
        <v>41</v>
      </c>
      <c r="F10" s="214">
        <v>1</v>
      </c>
      <c r="G10" s="214">
        <v>54</v>
      </c>
      <c r="H10" s="214">
        <v>54</v>
      </c>
      <c r="I10" s="214">
        <v>25</v>
      </c>
      <c r="J10" s="214">
        <v>78</v>
      </c>
      <c r="K10" s="214">
        <v>59</v>
      </c>
      <c r="L10" s="214">
        <v>19</v>
      </c>
      <c r="M10" s="214">
        <v>59</v>
      </c>
      <c r="N10" s="214">
        <v>31</v>
      </c>
      <c r="O10" s="214" t="s">
        <v>319</v>
      </c>
      <c r="P10" s="214">
        <v>31</v>
      </c>
      <c r="Q10" s="214">
        <v>118</v>
      </c>
    </row>
    <row r="11" spans="1:23" s="161" customFormat="1" ht="15" customHeight="1">
      <c r="A11" s="155" t="s">
        <v>300</v>
      </c>
      <c r="B11" s="214">
        <v>43</v>
      </c>
      <c r="C11" s="214">
        <v>1</v>
      </c>
      <c r="D11" s="214">
        <v>69</v>
      </c>
      <c r="E11" s="214">
        <v>7</v>
      </c>
      <c r="F11" s="214">
        <v>1</v>
      </c>
      <c r="G11" s="214">
        <v>10</v>
      </c>
      <c r="H11" s="214">
        <v>52</v>
      </c>
      <c r="I11" s="214">
        <v>6</v>
      </c>
      <c r="J11" s="214">
        <v>117</v>
      </c>
      <c r="K11" s="214">
        <v>25</v>
      </c>
      <c r="L11" s="214">
        <v>4</v>
      </c>
      <c r="M11" s="214">
        <v>30</v>
      </c>
      <c r="N11" s="214">
        <v>9</v>
      </c>
      <c r="O11" s="214" t="s">
        <v>319</v>
      </c>
      <c r="P11" s="214">
        <v>13</v>
      </c>
      <c r="Q11" s="214">
        <v>46</v>
      </c>
    </row>
    <row r="12" spans="1:23" s="161" customFormat="1" ht="15" customHeight="1">
      <c r="A12" s="155" t="s">
        <v>301</v>
      </c>
      <c r="B12" s="214">
        <v>31</v>
      </c>
      <c r="C12" s="214" t="s">
        <v>319</v>
      </c>
      <c r="D12" s="214">
        <v>103</v>
      </c>
      <c r="E12" s="214">
        <v>61</v>
      </c>
      <c r="F12" s="214" t="s">
        <v>319</v>
      </c>
      <c r="G12" s="214">
        <v>61</v>
      </c>
      <c r="H12" s="214">
        <v>62</v>
      </c>
      <c r="I12" s="214" t="s">
        <v>319</v>
      </c>
      <c r="J12" s="214">
        <v>120</v>
      </c>
      <c r="K12" s="214">
        <v>135</v>
      </c>
      <c r="L12" s="214" t="s">
        <v>319</v>
      </c>
      <c r="M12" s="214">
        <v>218</v>
      </c>
      <c r="N12" s="214" t="s">
        <v>319</v>
      </c>
      <c r="O12" s="214" t="s">
        <v>319</v>
      </c>
      <c r="P12" s="214" t="s">
        <v>319</v>
      </c>
      <c r="Q12" s="214" t="s">
        <v>319</v>
      </c>
    </row>
    <row r="13" spans="1:23" s="161" customFormat="1" ht="15" customHeight="1">
      <c r="A13" s="155" t="s">
        <v>302</v>
      </c>
      <c r="B13" s="214">
        <v>69</v>
      </c>
      <c r="C13" s="214" t="s">
        <v>319</v>
      </c>
      <c r="D13" s="214">
        <v>106</v>
      </c>
      <c r="E13" s="214">
        <v>37</v>
      </c>
      <c r="F13" s="214" t="s">
        <v>319</v>
      </c>
      <c r="G13" s="214">
        <v>59</v>
      </c>
      <c r="H13" s="214">
        <v>51</v>
      </c>
      <c r="I13" s="214" t="s">
        <v>319</v>
      </c>
      <c r="J13" s="214">
        <v>103</v>
      </c>
      <c r="K13" s="214">
        <v>43</v>
      </c>
      <c r="L13" s="214">
        <v>2</v>
      </c>
      <c r="M13" s="214">
        <v>144</v>
      </c>
      <c r="N13" s="214">
        <v>16</v>
      </c>
      <c r="O13" s="214" t="s">
        <v>319</v>
      </c>
      <c r="P13" s="214">
        <v>360</v>
      </c>
      <c r="Q13" s="214">
        <v>421</v>
      </c>
    </row>
    <row r="14" spans="1:23" s="161" customFormat="1" ht="15" customHeight="1">
      <c r="A14" s="155" t="s">
        <v>303</v>
      </c>
      <c r="B14" s="214">
        <v>53</v>
      </c>
      <c r="C14" s="214" t="s">
        <v>319</v>
      </c>
      <c r="D14" s="214">
        <v>102</v>
      </c>
      <c r="E14" s="214" t="s">
        <v>319</v>
      </c>
      <c r="F14" s="214" t="s">
        <v>319</v>
      </c>
      <c r="G14" s="214" t="s">
        <v>319</v>
      </c>
      <c r="H14" s="214">
        <v>107</v>
      </c>
      <c r="I14" s="214">
        <v>5</v>
      </c>
      <c r="J14" s="214">
        <v>123</v>
      </c>
      <c r="K14" s="214">
        <v>53</v>
      </c>
      <c r="L14" s="214">
        <v>41</v>
      </c>
      <c r="M14" s="214">
        <v>184</v>
      </c>
      <c r="N14" s="214" t="s">
        <v>319</v>
      </c>
      <c r="O14" s="214" t="s">
        <v>319</v>
      </c>
      <c r="P14" s="214" t="s">
        <v>319</v>
      </c>
      <c r="Q14" s="214">
        <v>121</v>
      </c>
    </row>
    <row r="15" spans="1:23" s="161" customFormat="1" ht="15" customHeight="1">
      <c r="A15" s="155" t="s">
        <v>304</v>
      </c>
      <c r="B15" s="214">
        <v>91</v>
      </c>
      <c r="C15" s="214" t="s">
        <v>319</v>
      </c>
      <c r="D15" s="214">
        <v>284</v>
      </c>
      <c r="E15" s="214">
        <v>61</v>
      </c>
      <c r="F15" s="214" t="s">
        <v>319</v>
      </c>
      <c r="G15" s="214">
        <v>304</v>
      </c>
      <c r="H15" s="214">
        <v>52</v>
      </c>
      <c r="I15" s="214" t="s">
        <v>319</v>
      </c>
      <c r="J15" s="214">
        <v>88</v>
      </c>
      <c r="K15" s="214">
        <v>64</v>
      </c>
      <c r="L15" s="214" t="s">
        <v>319</v>
      </c>
      <c r="M15" s="214">
        <v>111</v>
      </c>
      <c r="N15" s="214">
        <v>14</v>
      </c>
      <c r="O15" s="214" t="s">
        <v>319</v>
      </c>
      <c r="P15" s="214">
        <v>14</v>
      </c>
      <c r="Q15" s="214">
        <v>58</v>
      </c>
    </row>
    <row r="16" spans="1:23" s="161" customFormat="1" ht="15" customHeight="1">
      <c r="A16" s="155" t="s">
        <v>305</v>
      </c>
      <c r="B16" s="214">
        <v>33</v>
      </c>
      <c r="C16" s="214" t="s">
        <v>319</v>
      </c>
      <c r="D16" s="214">
        <v>38</v>
      </c>
      <c r="E16" s="214">
        <v>6</v>
      </c>
      <c r="F16" s="214" t="s">
        <v>319</v>
      </c>
      <c r="G16" s="214">
        <v>10</v>
      </c>
      <c r="H16" s="214">
        <v>15</v>
      </c>
      <c r="I16" s="214">
        <v>2</v>
      </c>
      <c r="J16" s="214">
        <v>34</v>
      </c>
      <c r="K16" s="214">
        <v>41</v>
      </c>
      <c r="L16" s="214">
        <v>7</v>
      </c>
      <c r="M16" s="214">
        <v>64</v>
      </c>
      <c r="N16" s="214">
        <v>4</v>
      </c>
      <c r="O16" s="214" t="s">
        <v>319</v>
      </c>
      <c r="P16" s="214">
        <v>8</v>
      </c>
      <c r="Q16" s="214">
        <v>83</v>
      </c>
    </row>
    <row r="17" spans="1:17" s="161" customFormat="1" ht="15" customHeight="1">
      <c r="A17" s="155" t="s">
        <v>306</v>
      </c>
      <c r="B17" s="214">
        <v>24</v>
      </c>
      <c r="C17" s="214" t="s">
        <v>319</v>
      </c>
      <c r="D17" s="214">
        <v>52</v>
      </c>
      <c r="E17" s="214">
        <v>53</v>
      </c>
      <c r="F17" s="214" t="s">
        <v>319</v>
      </c>
      <c r="G17" s="214">
        <v>197</v>
      </c>
      <c r="H17" s="214">
        <v>34</v>
      </c>
      <c r="I17" s="214" t="s">
        <v>319</v>
      </c>
      <c r="J17" s="214">
        <v>151</v>
      </c>
      <c r="K17" s="214">
        <v>40</v>
      </c>
      <c r="L17" s="214">
        <v>2</v>
      </c>
      <c r="M17" s="214">
        <v>97</v>
      </c>
      <c r="N17" s="214">
        <v>22</v>
      </c>
      <c r="O17" s="214" t="s">
        <v>319</v>
      </c>
      <c r="P17" s="214">
        <v>30</v>
      </c>
      <c r="Q17" s="214">
        <v>88</v>
      </c>
    </row>
    <row r="18" spans="1:17" s="161" customFormat="1" ht="15" customHeight="1">
      <c r="A18" s="155" t="s">
        <v>307</v>
      </c>
      <c r="B18" s="214">
        <v>38</v>
      </c>
      <c r="C18" s="214" t="s">
        <v>319</v>
      </c>
      <c r="D18" s="214">
        <v>71</v>
      </c>
      <c r="E18" s="214" t="s">
        <v>319</v>
      </c>
      <c r="F18" s="214" t="s">
        <v>319</v>
      </c>
      <c r="G18" s="214" t="s">
        <v>319</v>
      </c>
      <c r="H18" s="214">
        <v>60</v>
      </c>
      <c r="I18" s="214" t="s">
        <v>319</v>
      </c>
      <c r="J18" s="214">
        <v>72</v>
      </c>
      <c r="K18" s="214">
        <v>30</v>
      </c>
      <c r="L18" s="214">
        <v>12</v>
      </c>
      <c r="M18" s="214">
        <v>54</v>
      </c>
      <c r="N18" s="214" t="s">
        <v>319</v>
      </c>
      <c r="O18" s="214" t="s">
        <v>319</v>
      </c>
      <c r="P18" s="214" t="s">
        <v>319</v>
      </c>
      <c r="Q18" s="214">
        <v>65</v>
      </c>
    </row>
    <row r="19" spans="1:17" s="161" customFormat="1" ht="15" customHeight="1">
      <c r="A19" s="155" t="s">
        <v>308</v>
      </c>
      <c r="B19" s="214">
        <v>46</v>
      </c>
      <c r="C19" s="214" t="s">
        <v>319</v>
      </c>
      <c r="D19" s="214">
        <v>77</v>
      </c>
      <c r="E19" s="214">
        <v>4</v>
      </c>
      <c r="F19" s="214" t="s">
        <v>319</v>
      </c>
      <c r="G19" s="214">
        <v>5</v>
      </c>
      <c r="H19" s="214">
        <v>35</v>
      </c>
      <c r="I19" s="214">
        <v>10</v>
      </c>
      <c r="J19" s="214">
        <v>74</v>
      </c>
      <c r="K19" s="214">
        <v>53</v>
      </c>
      <c r="L19" s="214">
        <v>13</v>
      </c>
      <c r="M19" s="214">
        <v>65</v>
      </c>
      <c r="N19" s="214">
        <v>9</v>
      </c>
      <c r="O19" s="214" t="s">
        <v>319</v>
      </c>
      <c r="P19" s="214">
        <v>14</v>
      </c>
      <c r="Q19" s="214">
        <v>60</v>
      </c>
    </row>
    <row r="20" spans="1:17" s="161" customFormat="1" ht="15" customHeight="1">
      <c r="A20" s="155" t="s">
        <v>309</v>
      </c>
      <c r="B20" s="214">
        <v>213</v>
      </c>
      <c r="C20" s="214" t="s">
        <v>319</v>
      </c>
      <c r="D20" s="214">
        <v>272</v>
      </c>
      <c r="E20" s="214">
        <v>193</v>
      </c>
      <c r="F20" s="214" t="s">
        <v>319</v>
      </c>
      <c r="G20" s="214">
        <v>318</v>
      </c>
      <c r="H20" s="214">
        <v>292</v>
      </c>
      <c r="I20" s="214">
        <v>15</v>
      </c>
      <c r="J20" s="214">
        <v>638</v>
      </c>
      <c r="K20" s="214">
        <v>125</v>
      </c>
      <c r="L20" s="214">
        <v>22</v>
      </c>
      <c r="M20" s="214">
        <v>308</v>
      </c>
      <c r="N20" s="214">
        <v>6</v>
      </c>
      <c r="O20" s="214" t="s">
        <v>319</v>
      </c>
      <c r="P20" s="214">
        <v>8</v>
      </c>
      <c r="Q20" s="214">
        <v>152</v>
      </c>
    </row>
    <row r="21" spans="1:17" s="161" customFormat="1" ht="15" customHeight="1">
      <c r="A21" s="155" t="s">
        <v>310</v>
      </c>
      <c r="B21" s="214">
        <v>41</v>
      </c>
      <c r="C21" s="214" t="s">
        <v>319</v>
      </c>
      <c r="D21" s="214">
        <v>69</v>
      </c>
      <c r="E21" s="214">
        <v>1</v>
      </c>
      <c r="F21" s="214" t="s">
        <v>319</v>
      </c>
      <c r="G21" s="214">
        <v>1</v>
      </c>
      <c r="H21" s="214">
        <v>60</v>
      </c>
      <c r="I21" s="214" t="s">
        <v>319</v>
      </c>
      <c r="J21" s="214">
        <v>211</v>
      </c>
      <c r="K21" s="214">
        <v>48</v>
      </c>
      <c r="L21" s="214" t="s">
        <v>319</v>
      </c>
      <c r="M21" s="214">
        <v>59</v>
      </c>
      <c r="N21" s="214" t="s">
        <v>319</v>
      </c>
      <c r="O21" s="214" t="s">
        <v>319</v>
      </c>
      <c r="P21" s="214" t="s">
        <v>319</v>
      </c>
      <c r="Q21" s="214">
        <v>53</v>
      </c>
    </row>
    <row r="22" spans="1:17" s="161" customFormat="1" ht="15" customHeight="1">
      <c r="A22" s="155" t="s">
        <v>311</v>
      </c>
      <c r="B22" s="214">
        <v>24</v>
      </c>
      <c r="C22" s="214" t="s">
        <v>319</v>
      </c>
      <c r="D22" s="214">
        <v>28</v>
      </c>
      <c r="E22" s="214">
        <v>29</v>
      </c>
      <c r="F22" s="214" t="s">
        <v>319</v>
      </c>
      <c r="G22" s="214">
        <v>104</v>
      </c>
      <c r="H22" s="214">
        <v>29</v>
      </c>
      <c r="I22" s="214" t="s">
        <v>319</v>
      </c>
      <c r="J22" s="214">
        <v>104</v>
      </c>
      <c r="K22" s="214">
        <v>43</v>
      </c>
      <c r="L22" s="214" t="s">
        <v>319</v>
      </c>
      <c r="M22" s="214">
        <v>141</v>
      </c>
      <c r="N22" s="214">
        <v>2</v>
      </c>
      <c r="O22" s="214" t="s">
        <v>319</v>
      </c>
      <c r="P22" s="214">
        <v>2</v>
      </c>
      <c r="Q22" s="214">
        <v>20</v>
      </c>
    </row>
    <row r="23" spans="1:17" s="161" customFormat="1" ht="15" customHeight="1">
      <c r="A23" s="155" t="s">
        <v>312</v>
      </c>
      <c r="B23" s="214">
        <v>41</v>
      </c>
      <c r="C23" s="214" t="s">
        <v>319</v>
      </c>
      <c r="D23" s="214">
        <v>65</v>
      </c>
      <c r="E23" s="214" t="s">
        <v>319</v>
      </c>
      <c r="F23" s="214" t="s">
        <v>319</v>
      </c>
      <c r="G23" s="214" t="s">
        <v>319</v>
      </c>
      <c r="H23" s="214">
        <v>40</v>
      </c>
      <c r="I23" s="214" t="s">
        <v>319</v>
      </c>
      <c r="J23" s="214">
        <v>102</v>
      </c>
      <c r="K23" s="214">
        <v>19</v>
      </c>
      <c r="L23" s="214" t="s">
        <v>319</v>
      </c>
      <c r="M23" s="214">
        <v>50</v>
      </c>
      <c r="N23" s="214" t="s">
        <v>319</v>
      </c>
      <c r="O23" s="214" t="s">
        <v>319</v>
      </c>
      <c r="P23" s="214" t="s">
        <v>319</v>
      </c>
      <c r="Q23" s="214">
        <v>68</v>
      </c>
    </row>
    <row r="24" spans="1:17" s="161" customFormat="1" ht="15" customHeight="1">
      <c r="A24" s="155" t="s">
        <v>313</v>
      </c>
      <c r="B24" s="214">
        <v>63</v>
      </c>
      <c r="C24" s="214" t="s">
        <v>319</v>
      </c>
      <c r="D24" s="214">
        <v>122</v>
      </c>
      <c r="E24" s="214" t="s">
        <v>319</v>
      </c>
      <c r="F24" s="214" t="s">
        <v>319</v>
      </c>
      <c r="G24" s="214" t="s">
        <v>319</v>
      </c>
      <c r="H24" s="214">
        <v>185</v>
      </c>
      <c r="I24" s="214" t="s">
        <v>319</v>
      </c>
      <c r="J24" s="214">
        <v>193</v>
      </c>
      <c r="K24" s="214">
        <v>164</v>
      </c>
      <c r="L24" s="214" t="s">
        <v>319</v>
      </c>
      <c r="M24" s="214">
        <v>175</v>
      </c>
      <c r="N24" s="214">
        <v>2</v>
      </c>
      <c r="O24" s="214" t="s">
        <v>319</v>
      </c>
      <c r="P24" s="214">
        <v>2</v>
      </c>
      <c r="Q24" s="214">
        <v>109</v>
      </c>
    </row>
    <row r="25" spans="1:17" s="161" customFormat="1" ht="15" customHeight="1">
      <c r="A25" s="155" t="s">
        <v>314</v>
      </c>
      <c r="B25" s="214">
        <v>6</v>
      </c>
      <c r="C25" s="214" t="s">
        <v>319</v>
      </c>
      <c r="D25" s="214">
        <v>10</v>
      </c>
      <c r="E25" s="214" t="s">
        <v>319</v>
      </c>
      <c r="F25" s="214" t="s">
        <v>319</v>
      </c>
      <c r="G25" s="214" t="s">
        <v>319</v>
      </c>
      <c r="H25" s="214">
        <v>13</v>
      </c>
      <c r="I25" s="214">
        <v>13</v>
      </c>
      <c r="J25" s="214">
        <v>106</v>
      </c>
      <c r="K25" s="214">
        <v>28</v>
      </c>
      <c r="L25" s="214" t="s">
        <v>319</v>
      </c>
      <c r="M25" s="214">
        <v>123</v>
      </c>
      <c r="N25" s="214" t="s">
        <v>319</v>
      </c>
      <c r="O25" s="214" t="s">
        <v>319</v>
      </c>
      <c r="P25" s="214" t="s">
        <v>319</v>
      </c>
      <c r="Q25" s="214">
        <v>30</v>
      </c>
    </row>
    <row r="26" spans="1:17" s="161" customFormat="1" ht="15" customHeight="1">
      <c r="A26" s="155" t="s">
        <v>315</v>
      </c>
      <c r="B26" s="214">
        <v>21</v>
      </c>
      <c r="C26" s="214" t="s">
        <v>319</v>
      </c>
      <c r="D26" s="214">
        <v>31</v>
      </c>
      <c r="E26" s="214" t="s">
        <v>319</v>
      </c>
      <c r="F26" s="214" t="s">
        <v>319</v>
      </c>
      <c r="G26" s="214" t="s">
        <v>319</v>
      </c>
      <c r="H26" s="214" t="s">
        <v>319</v>
      </c>
      <c r="I26" s="214" t="s">
        <v>319</v>
      </c>
      <c r="J26" s="214" t="s">
        <v>319</v>
      </c>
      <c r="K26" s="214" t="s">
        <v>319</v>
      </c>
      <c r="L26" s="214" t="s">
        <v>319</v>
      </c>
      <c r="M26" s="214" t="s">
        <v>319</v>
      </c>
      <c r="N26" s="214" t="s">
        <v>319</v>
      </c>
      <c r="O26" s="214" t="s">
        <v>319</v>
      </c>
      <c r="P26" s="214" t="s">
        <v>319</v>
      </c>
      <c r="Q26" s="214" t="s">
        <v>319</v>
      </c>
    </row>
    <row r="27" spans="1:17" s="216" customFormat="1" ht="15" customHeight="1">
      <c r="A27" s="215" t="s">
        <v>277</v>
      </c>
    </row>
    <row r="28" spans="1:17" s="129" customFormat="1" ht="15" customHeight="1">
      <c r="A28" s="157"/>
      <c r="B28" s="157"/>
      <c r="C28" s="157"/>
      <c r="D28" s="157"/>
      <c r="E28" s="157"/>
      <c r="F28" s="157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7" s="129" customFormat="1" ht="13">
      <c r="A29" s="415"/>
      <c r="B29" s="415"/>
      <c r="C29" s="415"/>
      <c r="D29" s="415"/>
      <c r="E29" s="415"/>
      <c r="F29" s="157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7" s="145" customFormat="1" ht="13">
      <c r="A30" s="156"/>
    </row>
    <row r="31" spans="1:17" s="145" customFormat="1" ht="13">
      <c r="A31" s="156"/>
    </row>
  </sheetData>
  <customSheetViews>
    <customSheetView guid="{8B4C5619-54EF-4E9D-AF19-AC3668C76619}" showPageBreaks="1" showGridLines="0" printArea="1" view="pageBreakPreview" topLeftCell="A13">
      <selection activeCell="E27" sqref="E27"/>
      <pageMargins left="0.78740157480314965" right="0.78740157480314965" top="0.78740157480314965" bottom="0.78740157480314965" header="0" footer="0"/>
      <pageSetup paperSize="9" scale="74" pageOrder="overThenDown" orientation="landscape" r:id="rId1"/>
      <headerFooter alignWithMargins="0"/>
    </customSheetView>
  </customSheetViews>
  <mergeCells count="17">
    <mergeCell ref="J3:J4"/>
    <mergeCell ref="K3:K4"/>
    <mergeCell ref="M3:M4"/>
    <mergeCell ref="N3:N4"/>
    <mergeCell ref="Q2:Q4"/>
    <mergeCell ref="A29:E29"/>
    <mergeCell ref="B2:D2"/>
    <mergeCell ref="E2:G2"/>
    <mergeCell ref="H2:J2"/>
    <mergeCell ref="K2:M2"/>
    <mergeCell ref="N2:P2"/>
    <mergeCell ref="B3:B4"/>
    <mergeCell ref="D3:D4"/>
    <mergeCell ref="E3:E4"/>
    <mergeCell ref="P3:P4"/>
    <mergeCell ref="G3:G4"/>
    <mergeCell ref="H3:H4"/>
  </mergeCells>
  <phoneticPr fontId="2"/>
  <printOptions horizontalCentered="1"/>
  <pageMargins left="0.78740157480314965" right="0.78740157480314965" top="0.78740157480314965" bottom="0.78740157480314965" header="0" footer="0"/>
  <pageSetup paperSize="9" fitToHeight="0" pageOrder="overThenDown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showGridLines="0" view="pageBreakPreview" zoomScale="80" zoomScaleNormal="2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9" defaultRowHeight="11"/>
  <cols>
    <col min="1" max="1" width="8.7265625" style="111" customWidth="1"/>
    <col min="2" max="2" width="2.453125" style="111" customWidth="1"/>
    <col min="3" max="3" width="22.6328125" style="111" customWidth="1"/>
    <col min="4" max="14" width="8" style="110" customWidth="1"/>
    <col min="15" max="15" width="8" style="112" customWidth="1"/>
    <col min="16" max="16" width="8" style="110" customWidth="1"/>
    <col min="17" max="17" width="8" style="112" customWidth="1"/>
    <col min="18" max="16384" width="9" style="110"/>
  </cols>
  <sheetData>
    <row r="1" spans="1:17" s="86" customFormat="1" ht="16.5" customHeight="1">
      <c r="A1" s="200" t="s">
        <v>254</v>
      </c>
      <c r="B1" s="201"/>
      <c r="C1" s="200"/>
      <c r="D1" s="268"/>
      <c r="Q1" s="265" t="s">
        <v>362</v>
      </c>
    </row>
    <row r="2" spans="1:17" s="84" customFormat="1" ht="43.5" customHeight="1">
      <c r="A2" s="119"/>
      <c r="B2" s="434"/>
      <c r="C2" s="435"/>
      <c r="D2" s="354" t="s">
        <v>217</v>
      </c>
      <c r="E2" s="438"/>
      <c r="F2" s="354" t="s">
        <v>218</v>
      </c>
      <c r="G2" s="438"/>
      <c r="H2" s="354" t="s">
        <v>255</v>
      </c>
      <c r="I2" s="438"/>
      <c r="J2" s="432" t="s">
        <v>256</v>
      </c>
      <c r="K2" s="433"/>
      <c r="L2" s="439" t="s">
        <v>361</v>
      </c>
      <c r="M2" s="433"/>
      <c r="N2" s="432" t="s">
        <v>220</v>
      </c>
      <c r="O2" s="433"/>
      <c r="P2" s="432" t="s">
        <v>0</v>
      </c>
      <c r="Q2" s="433"/>
    </row>
    <row r="3" spans="1:17" s="120" customFormat="1" ht="18" customHeight="1">
      <c r="A3" s="123"/>
      <c r="B3" s="436"/>
      <c r="C3" s="437"/>
      <c r="D3" s="124" t="s">
        <v>253</v>
      </c>
      <c r="E3" s="124" t="s">
        <v>239</v>
      </c>
      <c r="F3" s="124" t="s">
        <v>253</v>
      </c>
      <c r="G3" s="124" t="s">
        <v>239</v>
      </c>
      <c r="H3" s="124" t="s">
        <v>253</v>
      </c>
      <c r="I3" s="124" t="s">
        <v>239</v>
      </c>
      <c r="J3" s="124" t="s">
        <v>253</v>
      </c>
      <c r="K3" s="124" t="s">
        <v>239</v>
      </c>
      <c r="L3" s="124" t="s">
        <v>253</v>
      </c>
      <c r="M3" s="124" t="s">
        <v>239</v>
      </c>
      <c r="N3" s="124" t="s">
        <v>253</v>
      </c>
      <c r="O3" s="124" t="s">
        <v>239</v>
      </c>
      <c r="P3" s="124" t="s">
        <v>253</v>
      </c>
      <c r="Q3" s="124" t="s">
        <v>239</v>
      </c>
    </row>
    <row r="4" spans="1:17" s="92" customFormat="1" ht="15" customHeight="1">
      <c r="A4" s="429" t="s">
        <v>287</v>
      </c>
      <c r="B4" s="274" t="s">
        <v>257</v>
      </c>
      <c r="C4" s="275"/>
      <c r="D4" s="276">
        <v>3317</v>
      </c>
      <c r="E4" s="276">
        <v>3728</v>
      </c>
      <c r="F4" s="276">
        <v>28175</v>
      </c>
      <c r="G4" s="276">
        <v>32192</v>
      </c>
      <c r="H4" s="276">
        <v>9404</v>
      </c>
      <c r="I4" s="276">
        <v>10236</v>
      </c>
      <c r="J4" s="276">
        <v>1956</v>
      </c>
      <c r="K4" s="276">
        <v>2290</v>
      </c>
      <c r="L4" s="276">
        <v>18754</v>
      </c>
      <c r="M4" s="276">
        <v>21588</v>
      </c>
      <c r="N4" s="276">
        <v>5657</v>
      </c>
      <c r="O4" s="276">
        <v>8590</v>
      </c>
      <c r="P4" s="276">
        <v>2478</v>
      </c>
      <c r="Q4" s="276">
        <v>4150</v>
      </c>
    </row>
    <row r="5" spans="1:17" s="92" customFormat="1" ht="15" customHeight="1">
      <c r="A5" s="430"/>
      <c r="B5" s="277"/>
      <c r="C5" s="273" t="s">
        <v>258</v>
      </c>
      <c r="D5" s="276">
        <v>2028</v>
      </c>
      <c r="E5" s="276">
        <v>2036</v>
      </c>
      <c r="F5" s="276">
        <v>11451</v>
      </c>
      <c r="G5" s="276">
        <v>12823</v>
      </c>
      <c r="H5" s="276">
        <v>2812</v>
      </c>
      <c r="I5" s="276">
        <v>3024</v>
      </c>
      <c r="J5" s="276">
        <v>837</v>
      </c>
      <c r="K5" s="276">
        <v>939</v>
      </c>
      <c r="L5" s="276">
        <v>7878</v>
      </c>
      <c r="M5" s="276">
        <v>8588</v>
      </c>
      <c r="N5" s="220" t="s">
        <v>319</v>
      </c>
      <c r="O5" s="220" t="s">
        <v>319</v>
      </c>
      <c r="P5" s="220" t="s">
        <v>319</v>
      </c>
      <c r="Q5" s="220" t="s">
        <v>319</v>
      </c>
    </row>
    <row r="6" spans="1:17" s="92" customFormat="1" ht="32.25" customHeight="1">
      <c r="A6" s="431"/>
      <c r="B6" s="277"/>
      <c r="C6" s="273" t="s">
        <v>279</v>
      </c>
      <c r="D6" s="169"/>
      <c r="E6" s="169"/>
      <c r="F6" s="169"/>
      <c r="G6" s="169"/>
      <c r="H6" s="276">
        <v>9385</v>
      </c>
      <c r="I6" s="169"/>
      <c r="J6" s="276">
        <v>1955</v>
      </c>
      <c r="K6" s="169"/>
      <c r="L6" s="276">
        <v>18753</v>
      </c>
      <c r="M6" s="169"/>
      <c r="N6" s="169"/>
      <c r="O6" s="169"/>
      <c r="P6" s="169"/>
      <c r="Q6" s="169"/>
    </row>
    <row r="7" spans="1:17" s="219" customFormat="1" ht="15" customHeight="1">
      <c r="A7" s="425" t="s">
        <v>340</v>
      </c>
      <c r="B7" s="278" t="s">
        <v>257</v>
      </c>
      <c r="C7" s="279"/>
      <c r="D7" s="246">
        <f>IF(SUM(D10,D13,D16,D19,D22,D25,D28,D31,D34,D37,D40,D43,D46,D49,D52,D55,D58,D61,D64,D67,)=0,"-",SUM(D10,D13,D16,D19,D22,D25,D28,D31,D34,D37,D40,D43,D46,D49,D52,D55,D58,D61,D64,D67,))</f>
        <v>171</v>
      </c>
      <c r="E7" s="246">
        <f>IF(SUM(E10,E13,E16,E19,E22,E25,E28,E31,E34,E37,E40,E43,E46,E49,E52,E55,E58,E61,E64,E67,)=0,"-",SUM(E10,E13,E16,E19,E22,E25,E28,E31,E34,E37,E40,E43,E46,E49,E52,E55,E58,E61,E64,E67,))</f>
        <v>196</v>
      </c>
      <c r="F7" s="246">
        <f t="shared" ref="F7:Q7" si="0">IF(SUM(F10,F13,F16,F19,F22,F25,F28,F31,F34,F37,F40,F43,F46,F49,F52,F55,F58,F61,F64,F67,)=0,"-",SUM(F10,F13,F16,F19,F22,F25,F28,F31,F34,F37,F40,F43,F46,F49,F52,F55,F58,F61,F64,F67,))</f>
        <v>1501</v>
      </c>
      <c r="G7" s="246">
        <f t="shared" si="0"/>
        <v>1784</v>
      </c>
      <c r="H7" s="246">
        <f t="shared" si="0"/>
        <v>796</v>
      </c>
      <c r="I7" s="246">
        <f t="shared" si="0"/>
        <v>866</v>
      </c>
      <c r="J7" s="246">
        <f t="shared" si="0"/>
        <v>91</v>
      </c>
      <c r="K7" s="246">
        <f t="shared" si="0"/>
        <v>119</v>
      </c>
      <c r="L7" s="246">
        <f t="shared" si="0"/>
        <v>770</v>
      </c>
      <c r="M7" s="246">
        <f t="shared" si="0"/>
        <v>1049</v>
      </c>
      <c r="N7" s="246">
        <f t="shared" si="0"/>
        <v>336</v>
      </c>
      <c r="O7" s="246">
        <f t="shared" si="0"/>
        <v>612</v>
      </c>
      <c r="P7" s="246">
        <f t="shared" si="0"/>
        <v>192</v>
      </c>
      <c r="Q7" s="246">
        <f t="shared" si="0"/>
        <v>469</v>
      </c>
    </row>
    <row r="8" spans="1:17" s="219" customFormat="1" ht="15" customHeight="1">
      <c r="A8" s="426"/>
      <c r="B8" s="280"/>
      <c r="C8" s="239" t="s">
        <v>258</v>
      </c>
      <c r="D8" s="246" t="str">
        <f>IF(SUM(D11,D14,D17,D20,D23,D26,D29,D32,D35,D38,D41,D44,D47,D50,D53,D56,D59,D62,D65,D68,)=0,"-",SUM(D11,D14,D17,D20,D23,D26,D29,D32,D35,D38,D41,D44,D47,D50,D53,D56,D59,D62,D65,D68,))</f>
        <v>-</v>
      </c>
      <c r="E8" s="246" t="str">
        <f t="shared" ref="E8:Q8" si="1">IF(SUM(E11,E14,E17,E20,E23,E26,E29,E32,E35,E38,E41,E44,E47,E50,E53,E56,E59,E62,E65,E68,)=0,"-",SUM(E11,E14,E17,E20,E23,E26,E29,E32,E35,E38,E41,E44,E47,E50,E53,E56,E59,E62,E65,E68,))</f>
        <v>-</v>
      </c>
      <c r="F8" s="246">
        <f t="shared" si="1"/>
        <v>2</v>
      </c>
      <c r="G8" s="246">
        <f t="shared" si="1"/>
        <v>2</v>
      </c>
      <c r="H8" s="246">
        <f t="shared" si="1"/>
        <v>1</v>
      </c>
      <c r="I8" s="246">
        <f t="shared" si="1"/>
        <v>1</v>
      </c>
      <c r="J8" s="246" t="str">
        <f t="shared" si="1"/>
        <v>-</v>
      </c>
      <c r="K8" s="246" t="str">
        <f t="shared" si="1"/>
        <v>-</v>
      </c>
      <c r="L8" s="246">
        <f t="shared" si="1"/>
        <v>1</v>
      </c>
      <c r="M8" s="246">
        <f t="shared" si="1"/>
        <v>1</v>
      </c>
      <c r="N8" s="246" t="str">
        <f t="shared" si="1"/>
        <v>-</v>
      </c>
      <c r="O8" s="246" t="str">
        <f t="shared" si="1"/>
        <v>-</v>
      </c>
      <c r="P8" s="246" t="str">
        <f t="shared" si="1"/>
        <v>-</v>
      </c>
      <c r="Q8" s="246" t="str">
        <f t="shared" si="1"/>
        <v>-</v>
      </c>
    </row>
    <row r="9" spans="1:17" s="219" customFormat="1" ht="29.25" customHeight="1">
      <c r="A9" s="383"/>
      <c r="B9" s="281"/>
      <c r="C9" s="239" t="s">
        <v>279</v>
      </c>
      <c r="D9" s="240"/>
      <c r="E9" s="240"/>
      <c r="F9" s="240"/>
      <c r="G9" s="240"/>
      <c r="H9" s="246">
        <f>IF(SUM(H12,H15,H18,H21,H24,H27,H30,H33,H36,H39,H42,H45,H48,H51,H54,H57,H60,H63,H66,H69,)=0,"-",SUM(H12,H15,H18,H21,H24,H27,H30,H33,H36,H39,H42,H45,H48,H51,H54,H57,H60,H63,H66,H69,))</f>
        <v>779</v>
      </c>
      <c r="I9" s="240"/>
      <c r="J9" s="246">
        <f>IF(SUM(J12,J15,J18,J21,J24,J27,J30,J33,J36,J39,J42,J45,J48,J51,J54,J57,J60,J63,J66,J69,)=0,"-",SUM(J12,J15,J18,J21,J24,J27,J30,J33,J36,J39,J42,J45,J48,J51,J54,J57,J60,J63,J66,J69,))</f>
        <v>84</v>
      </c>
      <c r="K9" s="240"/>
      <c r="L9" s="246">
        <f>IF(SUM(L12,L15,L18,L21,L24,L27,L30,L33,L36,L39,L42,L45,L48,L51,L54,L57,L60,L63,L66,L69,)=0,"-",SUM(L12,L15,L18,L21,L24,L27,L30,L33,L36,L39,L42,L45,L48,L51,L54,L57,L60,L63,L66,L69,))</f>
        <v>671</v>
      </c>
      <c r="M9" s="240"/>
      <c r="N9" s="240"/>
      <c r="O9" s="240"/>
      <c r="P9" s="240"/>
      <c r="Q9" s="240"/>
    </row>
    <row r="10" spans="1:17" s="92" customFormat="1" ht="15" customHeight="1">
      <c r="A10" s="427" t="s">
        <v>341</v>
      </c>
      <c r="B10" s="282" t="s">
        <v>257</v>
      </c>
      <c r="C10" s="283"/>
      <c r="D10" s="122" t="s">
        <v>319</v>
      </c>
      <c r="E10" s="122" t="s">
        <v>319</v>
      </c>
      <c r="F10" s="122">
        <v>1</v>
      </c>
      <c r="G10" s="122">
        <v>1</v>
      </c>
      <c r="H10" s="122" t="s">
        <v>319</v>
      </c>
      <c r="I10" s="122" t="s">
        <v>319</v>
      </c>
      <c r="J10" s="122" t="s">
        <v>319</v>
      </c>
      <c r="K10" s="122" t="s">
        <v>319</v>
      </c>
      <c r="L10" s="122" t="s">
        <v>319</v>
      </c>
      <c r="M10" s="122" t="s">
        <v>319</v>
      </c>
      <c r="N10" s="122" t="s">
        <v>319</v>
      </c>
      <c r="O10" s="122" t="s">
        <v>319</v>
      </c>
      <c r="P10" s="122">
        <v>6</v>
      </c>
      <c r="Q10" s="122">
        <v>18</v>
      </c>
    </row>
    <row r="11" spans="1:17" s="92" customFormat="1" ht="15" customHeight="1">
      <c r="A11" s="428"/>
      <c r="B11" s="284"/>
      <c r="C11" s="127" t="s">
        <v>258</v>
      </c>
      <c r="D11" s="122" t="s">
        <v>319</v>
      </c>
      <c r="E11" s="122" t="s">
        <v>319</v>
      </c>
      <c r="F11" s="122" t="s">
        <v>319</v>
      </c>
      <c r="G11" s="122" t="s">
        <v>319</v>
      </c>
      <c r="H11" s="122" t="s">
        <v>319</v>
      </c>
      <c r="I11" s="122" t="s">
        <v>319</v>
      </c>
      <c r="J11" s="122" t="s">
        <v>319</v>
      </c>
      <c r="K11" s="122" t="s">
        <v>319</v>
      </c>
      <c r="L11" s="122" t="s">
        <v>319</v>
      </c>
      <c r="M11" s="122" t="s">
        <v>319</v>
      </c>
      <c r="N11" s="122" t="s">
        <v>319</v>
      </c>
      <c r="O11" s="122" t="s">
        <v>319</v>
      </c>
      <c r="P11" s="122" t="s">
        <v>319</v>
      </c>
      <c r="Q11" s="122" t="s">
        <v>319</v>
      </c>
    </row>
    <row r="12" spans="1:17" s="92" customFormat="1" ht="26">
      <c r="A12" s="372"/>
      <c r="B12" s="285"/>
      <c r="C12" s="127" t="s">
        <v>288</v>
      </c>
      <c r="D12" s="170"/>
      <c r="E12" s="170"/>
      <c r="F12" s="170"/>
      <c r="G12" s="170"/>
      <c r="H12" s="122" t="s">
        <v>319</v>
      </c>
      <c r="I12" s="170"/>
      <c r="J12" s="122" t="s">
        <v>319</v>
      </c>
      <c r="K12" s="170"/>
      <c r="L12" s="122" t="s">
        <v>319</v>
      </c>
      <c r="M12" s="170"/>
      <c r="N12" s="170"/>
      <c r="O12" s="170"/>
      <c r="P12" s="170"/>
      <c r="Q12" s="170"/>
    </row>
    <row r="13" spans="1:17" s="92" customFormat="1" ht="15" customHeight="1">
      <c r="A13" s="422" t="s">
        <v>297</v>
      </c>
      <c r="B13" s="282" t="s">
        <v>257</v>
      </c>
      <c r="C13" s="283"/>
      <c r="D13" s="81">
        <v>10</v>
      </c>
      <c r="E13" s="81">
        <v>16</v>
      </c>
      <c r="F13" s="81">
        <v>537</v>
      </c>
      <c r="G13" s="81">
        <v>623</v>
      </c>
      <c r="H13" s="81">
        <v>118</v>
      </c>
      <c r="I13" s="81">
        <v>145</v>
      </c>
      <c r="J13" s="81">
        <v>55</v>
      </c>
      <c r="K13" s="81">
        <v>75</v>
      </c>
      <c r="L13" s="81">
        <v>423</v>
      </c>
      <c r="M13" s="81">
        <v>589</v>
      </c>
      <c r="N13" s="81">
        <v>139</v>
      </c>
      <c r="O13" s="81">
        <v>309</v>
      </c>
      <c r="P13" s="81">
        <v>119</v>
      </c>
      <c r="Q13" s="81">
        <v>344</v>
      </c>
    </row>
    <row r="14" spans="1:17" s="92" customFormat="1" ht="15" customHeight="1">
      <c r="A14" s="423"/>
      <c r="B14" s="284"/>
      <c r="C14" s="127" t="s">
        <v>258</v>
      </c>
      <c r="D14" s="81" t="s">
        <v>319</v>
      </c>
      <c r="E14" s="81" t="s">
        <v>319</v>
      </c>
      <c r="F14" s="81" t="s">
        <v>319</v>
      </c>
      <c r="G14" s="81" t="s">
        <v>319</v>
      </c>
      <c r="H14" s="81" t="s">
        <v>319</v>
      </c>
      <c r="I14" s="81" t="s">
        <v>319</v>
      </c>
      <c r="J14" s="81" t="s">
        <v>319</v>
      </c>
      <c r="K14" s="81" t="s">
        <v>319</v>
      </c>
      <c r="L14" s="81" t="s">
        <v>319</v>
      </c>
      <c r="M14" s="81" t="s">
        <v>319</v>
      </c>
      <c r="N14" s="81" t="s">
        <v>319</v>
      </c>
      <c r="O14" s="81" t="s">
        <v>319</v>
      </c>
      <c r="P14" s="81" t="s">
        <v>319</v>
      </c>
      <c r="Q14" s="81" t="s">
        <v>319</v>
      </c>
    </row>
    <row r="15" spans="1:17" s="92" customFormat="1" ht="26">
      <c r="A15" s="424"/>
      <c r="B15" s="285"/>
      <c r="C15" s="127" t="s">
        <v>288</v>
      </c>
      <c r="D15" s="170"/>
      <c r="E15" s="170"/>
      <c r="F15" s="170"/>
      <c r="G15" s="170"/>
      <c r="H15" s="81">
        <v>108</v>
      </c>
      <c r="I15" s="170"/>
      <c r="J15" s="81">
        <v>52</v>
      </c>
      <c r="K15" s="170"/>
      <c r="L15" s="81">
        <v>403</v>
      </c>
      <c r="M15" s="170"/>
      <c r="N15" s="170"/>
      <c r="O15" s="170"/>
      <c r="P15" s="170"/>
      <c r="Q15" s="170"/>
    </row>
    <row r="16" spans="1:17" s="92" customFormat="1" ht="15" customHeight="1">
      <c r="A16" s="422" t="s">
        <v>298</v>
      </c>
      <c r="B16" s="282" t="s">
        <v>257</v>
      </c>
      <c r="C16" s="283"/>
      <c r="D16" s="81">
        <v>10</v>
      </c>
      <c r="E16" s="81">
        <v>16</v>
      </c>
      <c r="F16" s="81">
        <v>267</v>
      </c>
      <c r="G16" s="81">
        <v>317</v>
      </c>
      <c r="H16" s="81">
        <v>126</v>
      </c>
      <c r="I16" s="81">
        <v>138</v>
      </c>
      <c r="J16" s="81">
        <v>19</v>
      </c>
      <c r="K16" s="81">
        <v>22</v>
      </c>
      <c r="L16" s="81">
        <v>127</v>
      </c>
      <c r="M16" s="81">
        <v>158</v>
      </c>
      <c r="N16" s="81">
        <v>77</v>
      </c>
      <c r="O16" s="81">
        <v>132</v>
      </c>
      <c r="P16" s="81">
        <v>10</v>
      </c>
      <c r="Q16" s="81">
        <v>15</v>
      </c>
    </row>
    <row r="17" spans="1:17" s="92" customFormat="1" ht="15" customHeight="1">
      <c r="A17" s="423"/>
      <c r="B17" s="284"/>
      <c r="C17" s="127" t="s">
        <v>258</v>
      </c>
      <c r="D17" s="81" t="s">
        <v>319</v>
      </c>
      <c r="E17" s="81" t="s">
        <v>319</v>
      </c>
      <c r="F17" s="81" t="s">
        <v>319</v>
      </c>
      <c r="G17" s="81" t="s">
        <v>319</v>
      </c>
      <c r="H17" s="81" t="s">
        <v>319</v>
      </c>
      <c r="I17" s="81" t="s">
        <v>319</v>
      </c>
      <c r="J17" s="81" t="s">
        <v>319</v>
      </c>
      <c r="K17" s="81" t="s">
        <v>319</v>
      </c>
      <c r="L17" s="81" t="s">
        <v>319</v>
      </c>
      <c r="M17" s="81" t="s">
        <v>319</v>
      </c>
      <c r="N17" s="81" t="s">
        <v>319</v>
      </c>
      <c r="O17" s="81" t="s">
        <v>319</v>
      </c>
      <c r="P17" s="81" t="s">
        <v>319</v>
      </c>
      <c r="Q17" s="81" t="s">
        <v>319</v>
      </c>
    </row>
    <row r="18" spans="1:17" s="84" customFormat="1" ht="26">
      <c r="A18" s="424"/>
      <c r="B18" s="128"/>
      <c r="C18" s="127" t="s">
        <v>288</v>
      </c>
      <c r="D18" s="170"/>
      <c r="E18" s="170"/>
      <c r="F18" s="170"/>
      <c r="G18" s="170"/>
      <c r="H18" s="81">
        <v>124</v>
      </c>
      <c r="I18" s="170"/>
      <c r="J18" s="81">
        <v>15</v>
      </c>
      <c r="K18" s="170"/>
      <c r="L18" s="81">
        <v>118</v>
      </c>
      <c r="M18" s="170"/>
      <c r="N18" s="170"/>
      <c r="O18" s="170"/>
      <c r="P18" s="170"/>
      <c r="Q18" s="170"/>
    </row>
    <row r="19" spans="1:17" s="84" customFormat="1" ht="15" customHeight="1">
      <c r="A19" s="422" t="s">
        <v>299</v>
      </c>
      <c r="B19" s="125" t="s">
        <v>257</v>
      </c>
      <c r="C19" s="121"/>
      <c r="D19" s="81" t="s">
        <v>319</v>
      </c>
      <c r="E19" s="81" t="s">
        <v>319</v>
      </c>
      <c r="F19" s="81">
        <v>35</v>
      </c>
      <c r="G19" s="81">
        <v>48</v>
      </c>
      <c r="H19" s="81">
        <v>6</v>
      </c>
      <c r="I19" s="81">
        <v>13</v>
      </c>
      <c r="J19" s="81">
        <v>2</v>
      </c>
      <c r="K19" s="81">
        <v>2</v>
      </c>
      <c r="L19" s="81">
        <v>29</v>
      </c>
      <c r="M19" s="81">
        <v>32</v>
      </c>
      <c r="N19" s="81">
        <v>13</v>
      </c>
      <c r="O19" s="81">
        <v>16</v>
      </c>
      <c r="P19" s="81">
        <v>8</v>
      </c>
      <c r="Q19" s="81">
        <v>11</v>
      </c>
    </row>
    <row r="20" spans="1:17" s="84" customFormat="1" ht="15" customHeight="1">
      <c r="A20" s="423"/>
      <c r="B20" s="126"/>
      <c r="C20" s="127" t="s">
        <v>258</v>
      </c>
      <c r="D20" s="81" t="s">
        <v>319</v>
      </c>
      <c r="E20" s="81" t="s">
        <v>319</v>
      </c>
      <c r="F20" s="81" t="s">
        <v>319</v>
      </c>
      <c r="G20" s="81" t="s">
        <v>319</v>
      </c>
      <c r="H20" s="81" t="s">
        <v>319</v>
      </c>
      <c r="I20" s="81" t="s">
        <v>319</v>
      </c>
      <c r="J20" s="81" t="s">
        <v>319</v>
      </c>
      <c r="K20" s="81" t="s">
        <v>319</v>
      </c>
      <c r="L20" s="81" t="s">
        <v>319</v>
      </c>
      <c r="M20" s="81" t="s">
        <v>319</v>
      </c>
      <c r="N20" s="81" t="s">
        <v>319</v>
      </c>
      <c r="O20" s="81" t="s">
        <v>319</v>
      </c>
      <c r="P20" s="81" t="s">
        <v>319</v>
      </c>
      <c r="Q20" s="81" t="s">
        <v>319</v>
      </c>
    </row>
    <row r="21" spans="1:17" s="84" customFormat="1" ht="26">
      <c r="A21" s="424"/>
      <c r="B21" s="128"/>
      <c r="C21" s="127" t="s">
        <v>288</v>
      </c>
      <c r="D21" s="170"/>
      <c r="E21" s="170"/>
      <c r="F21" s="170"/>
      <c r="G21" s="170"/>
      <c r="H21" s="81">
        <v>6</v>
      </c>
      <c r="I21" s="170"/>
      <c r="J21" s="81">
        <v>2</v>
      </c>
      <c r="K21" s="170"/>
      <c r="L21" s="81">
        <v>29</v>
      </c>
      <c r="M21" s="170"/>
      <c r="N21" s="170"/>
      <c r="O21" s="170"/>
      <c r="P21" s="170"/>
      <c r="Q21" s="170"/>
    </row>
    <row r="22" spans="1:17" s="84" customFormat="1" ht="15" customHeight="1">
      <c r="A22" s="422" t="s">
        <v>300</v>
      </c>
      <c r="B22" s="125" t="s">
        <v>257</v>
      </c>
      <c r="C22" s="121"/>
      <c r="D22" s="81">
        <v>1</v>
      </c>
      <c r="E22" s="81">
        <v>1</v>
      </c>
      <c r="F22" s="81">
        <v>28</v>
      </c>
      <c r="G22" s="81">
        <v>32</v>
      </c>
      <c r="H22" s="81">
        <v>13</v>
      </c>
      <c r="I22" s="81">
        <v>15</v>
      </c>
      <c r="J22" s="81" t="s">
        <v>319</v>
      </c>
      <c r="K22" s="81" t="s">
        <v>319</v>
      </c>
      <c r="L22" s="81">
        <v>20</v>
      </c>
      <c r="M22" s="81">
        <v>42</v>
      </c>
      <c r="N22" s="81">
        <v>2</v>
      </c>
      <c r="O22" s="81">
        <v>8</v>
      </c>
      <c r="P22" s="81">
        <v>1</v>
      </c>
      <c r="Q22" s="81">
        <v>13</v>
      </c>
    </row>
    <row r="23" spans="1:17" s="84" customFormat="1" ht="15" customHeight="1">
      <c r="A23" s="423"/>
      <c r="B23" s="126"/>
      <c r="C23" s="127" t="s">
        <v>258</v>
      </c>
      <c r="D23" s="81" t="s">
        <v>319</v>
      </c>
      <c r="E23" s="81" t="s">
        <v>319</v>
      </c>
      <c r="F23" s="81" t="s">
        <v>319</v>
      </c>
      <c r="G23" s="81" t="s">
        <v>319</v>
      </c>
      <c r="H23" s="81" t="s">
        <v>319</v>
      </c>
      <c r="I23" s="81" t="s">
        <v>319</v>
      </c>
      <c r="J23" s="81" t="s">
        <v>319</v>
      </c>
      <c r="K23" s="81" t="s">
        <v>319</v>
      </c>
      <c r="L23" s="81" t="s">
        <v>319</v>
      </c>
      <c r="M23" s="81" t="s">
        <v>319</v>
      </c>
      <c r="N23" s="81" t="s">
        <v>319</v>
      </c>
      <c r="O23" s="81" t="s">
        <v>319</v>
      </c>
      <c r="P23" s="81" t="s">
        <v>319</v>
      </c>
      <c r="Q23" s="81" t="s">
        <v>319</v>
      </c>
    </row>
    <row r="24" spans="1:17" s="84" customFormat="1" ht="26">
      <c r="A24" s="424"/>
      <c r="B24" s="128"/>
      <c r="C24" s="127" t="s">
        <v>288</v>
      </c>
      <c r="D24" s="170"/>
      <c r="E24" s="170"/>
      <c r="F24" s="170"/>
      <c r="G24" s="170"/>
      <c r="H24" s="81">
        <v>12</v>
      </c>
      <c r="I24" s="170"/>
      <c r="J24" s="81" t="s">
        <v>319</v>
      </c>
      <c r="K24" s="170"/>
      <c r="L24" s="81">
        <v>16</v>
      </c>
      <c r="M24" s="170"/>
      <c r="N24" s="170"/>
      <c r="O24" s="170"/>
      <c r="P24" s="170"/>
      <c r="Q24" s="170"/>
    </row>
    <row r="25" spans="1:17" s="84" customFormat="1" ht="15" customHeight="1">
      <c r="A25" s="422" t="s">
        <v>301</v>
      </c>
      <c r="B25" s="125" t="s">
        <v>257</v>
      </c>
      <c r="C25" s="121"/>
      <c r="D25" s="81">
        <v>1</v>
      </c>
      <c r="E25" s="81">
        <v>1</v>
      </c>
      <c r="F25" s="81">
        <v>36</v>
      </c>
      <c r="G25" s="81">
        <v>37</v>
      </c>
      <c r="H25" s="81">
        <v>28</v>
      </c>
      <c r="I25" s="81">
        <v>28</v>
      </c>
      <c r="J25" s="81">
        <v>4</v>
      </c>
      <c r="K25" s="81">
        <v>4</v>
      </c>
      <c r="L25" s="81">
        <v>26</v>
      </c>
      <c r="M25" s="81">
        <v>26</v>
      </c>
      <c r="N25" s="81">
        <v>5</v>
      </c>
      <c r="O25" s="81">
        <v>6</v>
      </c>
      <c r="P25" s="81" t="s">
        <v>319</v>
      </c>
      <c r="Q25" s="81" t="s">
        <v>319</v>
      </c>
    </row>
    <row r="26" spans="1:17" s="84" customFormat="1" ht="15" customHeight="1">
      <c r="A26" s="423"/>
      <c r="B26" s="126"/>
      <c r="C26" s="127" t="s">
        <v>258</v>
      </c>
      <c r="D26" s="81" t="s">
        <v>319</v>
      </c>
      <c r="E26" s="81" t="s">
        <v>319</v>
      </c>
      <c r="F26" s="81" t="s">
        <v>319</v>
      </c>
      <c r="G26" s="81" t="s">
        <v>319</v>
      </c>
      <c r="H26" s="81" t="s">
        <v>319</v>
      </c>
      <c r="I26" s="81" t="s">
        <v>319</v>
      </c>
      <c r="J26" s="81" t="s">
        <v>319</v>
      </c>
      <c r="K26" s="81" t="s">
        <v>319</v>
      </c>
      <c r="L26" s="81" t="s">
        <v>319</v>
      </c>
      <c r="M26" s="81" t="s">
        <v>319</v>
      </c>
      <c r="N26" s="81" t="s">
        <v>319</v>
      </c>
      <c r="O26" s="81" t="s">
        <v>319</v>
      </c>
      <c r="P26" s="81" t="s">
        <v>319</v>
      </c>
      <c r="Q26" s="81" t="s">
        <v>319</v>
      </c>
    </row>
    <row r="27" spans="1:17" s="84" customFormat="1" ht="26">
      <c r="A27" s="424"/>
      <c r="B27" s="128"/>
      <c r="C27" s="127" t="s">
        <v>288</v>
      </c>
      <c r="D27" s="170"/>
      <c r="E27" s="170"/>
      <c r="F27" s="170"/>
      <c r="G27" s="170"/>
      <c r="H27" s="81">
        <v>28</v>
      </c>
      <c r="I27" s="170"/>
      <c r="J27" s="81">
        <v>4</v>
      </c>
      <c r="K27" s="170"/>
      <c r="L27" s="81">
        <v>7</v>
      </c>
      <c r="M27" s="170"/>
      <c r="N27" s="170"/>
      <c r="O27" s="170"/>
      <c r="P27" s="170"/>
      <c r="Q27" s="170"/>
    </row>
    <row r="28" spans="1:17" s="84" customFormat="1" ht="15" customHeight="1">
      <c r="A28" s="422" t="s">
        <v>302</v>
      </c>
      <c r="B28" s="125" t="s">
        <v>257</v>
      </c>
      <c r="C28" s="121"/>
      <c r="D28" s="81">
        <v>1</v>
      </c>
      <c r="E28" s="81">
        <v>9</v>
      </c>
      <c r="F28" s="81">
        <v>39</v>
      </c>
      <c r="G28" s="81">
        <v>44</v>
      </c>
      <c r="H28" s="81">
        <v>28</v>
      </c>
      <c r="I28" s="81">
        <v>32</v>
      </c>
      <c r="J28" s="81" t="s">
        <v>319</v>
      </c>
      <c r="K28" s="81" t="s">
        <v>319</v>
      </c>
      <c r="L28" s="81">
        <v>13</v>
      </c>
      <c r="M28" s="81">
        <v>13</v>
      </c>
      <c r="N28" s="81">
        <v>27</v>
      </c>
      <c r="O28" s="81">
        <v>40</v>
      </c>
      <c r="P28" s="81">
        <v>3</v>
      </c>
      <c r="Q28" s="81">
        <v>3</v>
      </c>
    </row>
    <row r="29" spans="1:17" s="84" customFormat="1" ht="15" customHeight="1">
      <c r="A29" s="423"/>
      <c r="B29" s="126"/>
      <c r="C29" s="127" t="s">
        <v>258</v>
      </c>
      <c r="D29" s="81" t="s">
        <v>319</v>
      </c>
      <c r="E29" s="81" t="s">
        <v>319</v>
      </c>
      <c r="F29" s="81" t="s">
        <v>319</v>
      </c>
      <c r="G29" s="81" t="s">
        <v>319</v>
      </c>
      <c r="H29" s="81" t="s">
        <v>319</v>
      </c>
      <c r="I29" s="81" t="s">
        <v>319</v>
      </c>
      <c r="J29" s="81" t="s">
        <v>319</v>
      </c>
      <c r="K29" s="81" t="s">
        <v>319</v>
      </c>
      <c r="L29" s="81" t="s">
        <v>319</v>
      </c>
      <c r="M29" s="81" t="s">
        <v>319</v>
      </c>
      <c r="N29" s="81" t="s">
        <v>319</v>
      </c>
      <c r="O29" s="81" t="s">
        <v>319</v>
      </c>
      <c r="P29" s="81" t="s">
        <v>319</v>
      </c>
      <c r="Q29" s="81" t="s">
        <v>319</v>
      </c>
    </row>
    <row r="30" spans="1:17" s="84" customFormat="1" ht="26">
      <c r="A30" s="424"/>
      <c r="B30" s="128"/>
      <c r="C30" s="127" t="s">
        <v>288</v>
      </c>
      <c r="D30" s="170"/>
      <c r="E30" s="170"/>
      <c r="F30" s="170"/>
      <c r="G30" s="170"/>
      <c r="H30" s="81">
        <v>28</v>
      </c>
      <c r="I30" s="170"/>
      <c r="J30" s="81" t="s">
        <v>319</v>
      </c>
      <c r="K30" s="170"/>
      <c r="L30" s="81">
        <v>13</v>
      </c>
      <c r="M30" s="170"/>
      <c r="N30" s="170"/>
      <c r="O30" s="170"/>
      <c r="P30" s="170"/>
      <c r="Q30" s="170"/>
    </row>
    <row r="31" spans="1:17" s="84" customFormat="1" ht="15" customHeight="1">
      <c r="A31" s="422" t="s">
        <v>303</v>
      </c>
      <c r="B31" s="125" t="s">
        <v>257</v>
      </c>
      <c r="C31" s="121"/>
      <c r="D31" s="81" t="s">
        <v>319</v>
      </c>
      <c r="E31" s="81" t="s">
        <v>319</v>
      </c>
      <c r="F31" s="81">
        <v>50</v>
      </c>
      <c r="G31" s="81">
        <v>50</v>
      </c>
      <c r="H31" s="81">
        <v>31</v>
      </c>
      <c r="I31" s="81">
        <v>34</v>
      </c>
      <c r="J31" s="81" t="s">
        <v>319</v>
      </c>
      <c r="K31" s="81" t="s">
        <v>319</v>
      </c>
      <c r="L31" s="81">
        <v>28</v>
      </c>
      <c r="M31" s="81">
        <v>28</v>
      </c>
      <c r="N31" s="81" t="s">
        <v>319</v>
      </c>
      <c r="O31" s="81" t="s">
        <v>319</v>
      </c>
      <c r="P31" s="81">
        <v>1</v>
      </c>
      <c r="Q31" s="81">
        <v>1</v>
      </c>
    </row>
    <row r="32" spans="1:17" s="84" customFormat="1" ht="15" customHeight="1">
      <c r="A32" s="423"/>
      <c r="B32" s="126"/>
      <c r="C32" s="127" t="s">
        <v>258</v>
      </c>
      <c r="D32" s="81" t="s">
        <v>319</v>
      </c>
      <c r="E32" s="81" t="s">
        <v>319</v>
      </c>
      <c r="F32" s="81" t="s">
        <v>319</v>
      </c>
      <c r="G32" s="81" t="s">
        <v>319</v>
      </c>
      <c r="H32" s="81" t="s">
        <v>319</v>
      </c>
      <c r="I32" s="81" t="s">
        <v>319</v>
      </c>
      <c r="J32" s="81" t="s">
        <v>319</v>
      </c>
      <c r="K32" s="81" t="s">
        <v>319</v>
      </c>
      <c r="L32" s="81" t="s">
        <v>319</v>
      </c>
      <c r="M32" s="81" t="s">
        <v>319</v>
      </c>
      <c r="N32" s="81" t="s">
        <v>319</v>
      </c>
      <c r="O32" s="81" t="s">
        <v>319</v>
      </c>
      <c r="P32" s="81" t="s">
        <v>319</v>
      </c>
      <c r="Q32" s="81" t="s">
        <v>319</v>
      </c>
    </row>
    <row r="33" spans="1:17" s="84" customFormat="1" ht="26">
      <c r="A33" s="424"/>
      <c r="B33" s="128"/>
      <c r="C33" s="127" t="s">
        <v>288</v>
      </c>
      <c r="D33" s="170"/>
      <c r="E33" s="170"/>
      <c r="F33" s="170"/>
      <c r="G33" s="170"/>
      <c r="H33" s="81">
        <v>31</v>
      </c>
      <c r="I33" s="170"/>
      <c r="J33" s="81" t="s">
        <v>319</v>
      </c>
      <c r="K33" s="170"/>
      <c r="L33" s="81">
        <v>19</v>
      </c>
      <c r="M33" s="170"/>
      <c r="N33" s="170"/>
      <c r="O33" s="170"/>
      <c r="P33" s="170"/>
      <c r="Q33" s="170"/>
    </row>
    <row r="34" spans="1:17" s="84" customFormat="1" ht="15" customHeight="1">
      <c r="A34" s="422" t="s">
        <v>304</v>
      </c>
      <c r="B34" s="125" t="s">
        <v>257</v>
      </c>
      <c r="C34" s="121"/>
      <c r="D34" s="81">
        <v>1</v>
      </c>
      <c r="E34" s="81">
        <v>1</v>
      </c>
      <c r="F34" s="81">
        <v>102</v>
      </c>
      <c r="G34" s="81">
        <v>116</v>
      </c>
      <c r="H34" s="81">
        <v>89</v>
      </c>
      <c r="I34" s="81">
        <v>89</v>
      </c>
      <c r="J34" s="81" t="s">
        <v>319</v>
      </c>
      <c r="K34" s="81" t="s">
        <v>319</v>
      </c>
      <c r="L34" s="81" t="s">
        <v>319</v>
      </c>
      <c r="M34" s="81" t="s">
        <v>319</v>
      </c>
      <c r="N34" s="81">
        <v>5</v>
      </c>
      <c r="O34" s="81">
        <v>8</v>
      </c>
      <c r="P34" s="81">
        <v>13</v>
      </c>
      <c r="Q34" s="81">
        <v>22</v>
      </c>
    </row>
    <row r="35" spans="1:17" s="84" customFormat="1" ht="15" customHeight="1">
      <c r="A35" s="423"/>
      <c r="B35" s="126"/>
      <c r="C35" s="127" t="s">
        <v>258</v>
      </c>
      <c r="D35" s="81" t="s">
        <v>319</v>
      </c>
      <c r="E35" s="81" t="s">
        <v>319</v>
      </c>
      <c r="F35" s="81" t="s">
        <v>319</v>
      </c>
      <c r="G35" s="81" t="s">
        <v>319</v>
      </c>
      <c r="H35" s="81" t="s">
        <v>319</v>
      </c>
      <c r="I35" s="81" t="s">
        <v>319</v>
      </c>
      <c r="J35" s="81" t="s">
        <v>319</v>
      </c>
      <c r="K35" s="81" t="s">
        <v>319</v>
      </c>
      <c r="L35" s="81" t="s">
        <v>319</v>
      </c>
      <c r="M35" s="81" t="s">
        <v>319</v>
      </c>
      <c r="N35" s="81" t="s">
        <v>319</v>
      </c>
      <c r="O35" s="81" t="s">
        <v>319</v>
      </c>
      <c r="P35" s="81" t="s">
        <v>319</v>
      </c>
      <c r="Q35" s="81" t="s">
        <v>319</v>
      </c>
    </row>
    <row r="36" spans="1:17" s="84" customFormat="1" ht="26">
      <c r="A36" s="424"/>
      <c r="B36" s="128"/>
      <c r="C36" s="127" t="s">
        <v>288</v>
      </c>
      <c r="D36" s="170"/>
      <c r="E36" s="170"/>
      <c r="F36" s="170"/>
      <c r="G36" s="170"/>
      <c r="H36" s="81">
        <v>89</v>
      </c>
      <c r="I36" s="170"/>
      <c r="J36" s="81" t="s">
        <v>319</v>
      </c>
      <c r="K36" s="170"/>
      <c r="L36" s="81" t="s">
        <v>319</v>
      </c>
      <c r="M36" s="170"/>
      <c r="N36" s="170"/>
      <c r="O36" s="170"/>
      <c r="P36" s="170"/>
      <c r="Q36" s="170"/>
    </row>
    <row r="37" spans="1:17" s="84" customFormat="1" ht="15" customHeight="1">
      <c r="A37" s="422" t="s">
        <v>305</v>
      </c>
      <c r="B37" s="125" t="s">
        <v>257</v>
      </c>
      <c r="C37" s="121"/>
      <c r="D37" s="81">
        <v>1</v>
      </c>
      <c r="E37" s="81">
        <v>1</v>
      </c>
      <c r="F37" s="81">
        <v>35</v>
      </c>
      <c r="G37" s="81">
        <v>41</v>
      </c>
      <c r="H37" s="81">
        <v>33</v>
      </c>
      <c r="I37" s="81">
        <v>37</v>
      </c>
      <c r="J37" s="81">
        <v>1</v>
      </c>
      <c r="K37" s="81">
        <v>1</v>
      </c>
      <c r="L37" s="81">
        <v>4</v>
      </c>
      <c r="M37" s="81">
        <v>6</v>
      </c>
      <c r="N37" s="81">
        <v>7</v>
      </c>
      <c r="O37" s="81">
        <v>8</v>
      </c>
      <c r="P37" s="81" t="s">
        <v>319</v>
      </c>
      <c r="Q37" s="81" t="s">
        <v>319</v>
      </c>
    </row>
    <row r="38" spans="1:17" s="84" customFormat="1" ht="15" customHeight="1">
      <c r="A38" s="423"/>
      <c r="B38" s="126"/>
      <c r="C38" s="127" t="s">
        <v>258</v>
      </c>
      <c r="D38" s="81" t="s">
        <v>319</v>
      </c>
      <c r="E38" s="81" t="s">
        <v>319</v>
      </c>
      <c r="F38" s="81" t="s">
        <v>319</v>
      </c>
      <c r="G38" s="81" t="s">
        <v>319</v>
      </c>
      <c r="H38" s="81" t="s">
        <v>319</v>
      </c>
      <c r="I38" s="81" t="s">
        <v>319</v>
      </c>
      <c r="J38" s="81" t="s">
        <v>319</v>
      </c>
      <c r="K38" s="81" t="s">
        <v>319</v>
      </c>
      <c r="L38" s="81" t="s">
        <v>319</v>
      </c>
      <c r="M38" s="81" t="s">
        <v>319</v>
      </c>
      <c r="N38" s="81" t="s">
        <v>319</v>
      </c>
      <c r="O38" s="81" t="s">
        <v>319</v>
      </c>
      <c r="P38" s="81" t="s">
        <v>319</v>
      </c>
      <c r="Q38" s="81" t="s">
        <v>319</v>
      </c>
    </row>
    <row r="39" spans="1:17" s="84" customFormat="1" ht="26">
      <c r="A39" s="424"/>
      <c r="B39" s="128"/>
      <c r="C39" s="127" t="s">
        <v>288</v>
      </c>
      <c r="D39" s="170"/>
      <c r="E39" s="170"/>
      <c r="F39" s="170"/>
      <c r="G39" s="170"/>
      <c r="H39" s="81">
        <v>29</v>
      </c>
      <c r="I39" s="170"/>
      <c r="J39" s="81">
        <v>1</v>
      </c>
      <c r="K39" s="170"/>
      <c r="L39" s="81">
        <v>4</v>
      </c>
      <c r="M39" s="170"/>
      <c r="N39" s="170"/>
      <c r="O39" s="170"/>
      <c r="P39" s="170"/>
      <c r="Q39" s="170"/>
    </row>
    <row r="40" spans="1:17" s="84" customFormat="1" ht="15" customHeight="1">
      <c r="A40" s="422" t="s">
        <v>318</v>
      </c>
      <c r="B40" s="125" t="s">
        <v>257</v>
      </c>
      <c r="C40" s="121"/>
      <c r="D40" s="81">
        <v>22</v>
      </c>
      <c r="E40" s="81">
        <v>23</v>
      </c>
      <c r="F40" s="81">
        <v>30</v>
      </c>
      <c r="G40" s="81">
        <v>62</v>
      </c>
      <c r="H40" s="81">
        <v>16</v>
      </c>
      <c r="I40" s="81">
        <v>18</v>
      </c>
      <c r="J40" s="81">
        <v>2</v>
      </c>
      <c r="K40" s="81">
        <v>3</v>
      </c>
      <c r="L40" s="81">
        <v>35</v>
      </c>
      <c r="M40" s="81">
        <v>41</v>
      </c>
      <c r="N40" s="81">
        <v>1</v>
      </c>
      <c r="O40" s="81">
        <v>2</v>
      </c>
      <c r="P40" s="81" t="s">
        <v>319</v>
      </c>
      <c r="Q40" s="81" t="s">
        <v>319</v>
      </c>
    </row>
    <row r="41" spans="1:17" s="84" customFormat="1" ht="15" customHeight="1">
      <c r="A41" s="423"/>
      <c r="B41" s="126"/>
      <c r="C41" s="127" t="s">
        <v>258</v>
      </c>
      <c r="D41" s="81" t="s">
        <v>319</v>
      </c>
      <c r="E41" s="81" t="s">
        <v>319</v>
      </c>
      <c r="F41" s="81" t="s">
        <v>319</v>
      </c>
      <c r="G41" s="81" t="s">
        <v>319</v>
      </c>
      <c r="H41" s="81" t="s">
        <v>319</v>
      </c>
      <c r="I41" s="81" t="s">
        <v>319</v>
      </c>
      <c r="J41" s="81" t="s">
        <v>319</v>
      </c>
      <c r="K41" s="81" t="s">
        <v>319</v>
      </c>
      <c r="L41" s="81" t="s">
        <v>319</v>
      </c>
      <c r="M41" s="81" t="s">
        <v>319</v>
      </c>
      <c r="N41" s="81" t="s">
        <v>319</v>
      </c>
      <c r="O41" s="81" t="s">
        <v>319</v>
      </c>
      <c r="P41" s="81" t="s">
        <v>319</v>
      </c>
      <c r="Q41" s="81" t="s">
        <v>319</v>
      </c>
    </row>
    <row r="42" spans="1:17" s="84" customFormat="1" ht="26">
      <c r="A42" s="424"/>
      <c r="B42" s="128"/>
      <c r="C42" s="127" t="s">
        <v>288</v>
      </c>
      <c r="D42" s="170"/>
      <c r="E42" s="170"/>
      <c r="F42" s="170"/>
      <c r="G42" s="170"/>
      <c r="H42" s="81">
        <v>16</v>
      </c>
      <c r="I42" s="170"/>
      <c r="J42" s="81">
        <v>2</v>
      </c>
      <c r="K42" s="170"/>
      <c r="L42" s="81">
        <v>9</v>
      </c>
      <c r="M42" s="170"/>
      <c r="N42" s="170"/>
      <c r="O42" s="170"/>
      <c r="P42" s="170"/>
      <c r="Q42" s="170"/>
    </row>
    <row r="43" spans="1:17" s="84" customFormat="1" ht="15" customHeight="1">
      <c r="A43" s="422" t="s">
        <v>307</v>
      </c>
      <c r="B43" s="125" t="s">
        <v>257</v>
      </c>
      <c r="C43" s="121"/>
      <c r="D43" s="81" t="s">
        <v>319</v>
      </c>
      <c r="E43" s="81" t="s">
        <v>319</v>
      </c>
      <c r="F43" s="81">
        <v>25</v>
      </c>
      <c r="G43" s="81">
        <v>28</v>
      </c>
      <c r="H43" s="81">
        <v>16</v>
      </c>
      <c r="I43" s="81">
        <v>19</v>
      </c>
      <c r="J43" s="81">
        <v>2</v>
      </c>
      <c r="K43" s="81">
        <v>2</v>
      </c>
      <c r="L43" s="81">
        <v>7</v>
      </c>
      <c r="M43" s="81">
        <v>7</v>
      </c>
      <c r="N43" s="81">
        <v>6</v>
      </c>
      <c r="O43" s="81">
        <v>6</v>
      </c>
      <c r="P43" s="81">
        <v>3</v>
      </c>
      <c r="Q43" s="81">
        <v>3</v>
      </c>
    </row>
    <row r="44" spans="1:17" s="84" customFormat="1" ht="15" customHeight="1">
      <c r="A44" s="423"/>
      <c r="B44" s="126"/>
      <c r="C44" s="127" t="s">
        <v>258</v>
      </c>
      <c r="D44" s="81" t="s">
        <v>319</v>
      </c>
      <c r="E44" s="81" t="s">
        <v>319</v>
      </c>
      <c r="F44" s="81">
        <v>2</v>
      </c>
      <c r="G44" s="81">
        <v>2</v>
      </c>
      <c r="H44" s="81">
        <v>1</v>
      </c>
      <c r="I44" s="81">
        <v>1</v>
      </c>
      <c r="J44" s="81" t="s">
        <v>319</v>
      </c>
      <c r="K44" s="81" t="s">
        <v>319</v>
      </c>
      <c r="L44" s="81">
        <v>1</v>
      </c>
      <c r="M44" s="81">
        <v>1</v>
      </c>
      <c r="N44" s="81" t="s">
        <v>319</v>
      </c>
      <c r="O44" s="81" t="s">
        <v>319</v>
      </c>
      <c r="P44" s="81" t="s">
        <v>319</v>
      </c>
      <c r="Q44" s="81" t="s">
        <v>319</v>
      </c>
    </row>
    <row r="45" spans="1:17" s="84" customFormat="1" ht="26">
      <c r="A45" s="424"/>
      <c r="B45" s="128"/>
      <c r="C45" s="127" t="s">
        <v>288</v>
      </c>
      <c r="D45" s="170"/>
      <c r="E45" s="170"/>
      <c r="F45" s="170"/>
      <c r="G45" s="170"/>
      <c r="H45" s="81">
        <v>16</v>
      </c>
      <c r="I45" s="170"/>
      <c r="J45" s="81">
        <v>2</v>
      </c>
      <c r="K45" s="170"/>
      <c r="L45" s="81">
        <v>7</v>
      </c>
      <c r="M45" s="170"/>
      <c r="N45" s="170"/>
      <c r="O45" s="170"/>
      <c r="P45" s="170"/>
      <c r="Q45" s="170"/>
    </row>
    <row r="46" spans="1:17" s="84" customFormat="1" ht="15" customHeight="1">
      <c r="A46" s="422" t="s">
        <v>308</v>
      </c>
      <c r="B46" s="125" t="s">
        <v>257</v>
      </c>
      <c r="C46" s="121"/>
      <c r="D46" s="81">
        <v>3</v>
      </c>
      <c r="E46" s="81">
        <v>3</v>
      </c>
      <c r="F46" s="81">
        <v>29</v>
      </c>
      <c r="G46" s="81">
        <v>39</v>
      </c>
      <c r="H46" s="81">
        <v>20</v>
      </c>
      <c r="I46" s="81">
        <v>20</v>
      </c>
      <c r="J46" s="81">
        <v>1</v>
      </c>
      <c r="K46" s="81">
        <v>1</v>
      </c>
      <c r="L46" s="81">
        <v>19</v>
      </c>
      <c r="M46" s="81">
        <v>33</v>
      </c>
      <c r="N46" s="81">
        <v>23</v>
      </c>
      <c r="O46" s="81">
        <v>30</v>
      </c>
      <c r="P46" s="81">
        <v>6</v>
      </c>
      <c r="Q46" s="81">
        <v>13</v>
      </c>
    </row>
    <row r="47" spans="1:17" s="84" customFormat="1" ht="15" customHeight="1">
      <c r="A47" s="423"/>
      <c r="B47" s="126"/>
      <c r="C47" s="127" t="s">
        <v>258</v>
      </c>
      <c r="D47" s="81" t="s">
        <v>319</v>
      </c>
      <c r="E47" s="81" t="s">
        <v>319</v>
      </c>
      <c r="F47" s="81" t="s">
        <v>319</v>
      </c>
      <c r="G47" s="81" t="s">
        <v>319</v>
      </c>
      <c r="H47" s="81" t="s">
        <v>319</v>
      </c>
      <c r="I47" s="81" t="s">
        <v>319</v>
      </c>
      <c r="J47" s="81" t="s">
        <v>319</v>
      </c>
      <c r="K47" s="81" t="s">
        <v>319</v>
      </c>
      <c r="L47" s="81" t="s">
        <v>319</v>
      </c>
      <c r="M47" s="81" t="s">
        <v>319</v>
      </c>
      <c r="N47" s="81" t="s">
        <v>319</v>
      </c>
      <c r="O47" s="81" t="s">
        <v>319</v>
      </c>
      <c r="P47" s="81" t="s">
        <v>319</v>
      </c>
      <c r="Q47" s="81" t="s">
        <v>319</v>
      </c>
    </row>
    <row r="48" spans="1:17" s="84" customFormat="1" ht="26">
      <c r="A48" s="424"/>
      <c r="B48" s="128"/>
      <c r="C48" s="127" t="s">
        <v>288</v>
      </c>
      <c r="D48" s="170"/>
      <c r="E48" s="170"/>
      <c r="F48" s="170"/>
      <c r="G48" s="170"/>
      <c r="H48" s="81">
        <v>20</v>
      </c>
      <c r="I48" s="170"/>
      <c r="J48" s="81">
        <v>1</v>
      </c>
      <c r="K48" s="170"/>
      <c r="L48" s="81">
        <v>16</v>
      </c>
      <c r="M48" s="170"/>
      <c r="N48" s="170"/>
      <c r="O48" s="170"/>
      <c r="P48" s="170"/>
      <c r="Q48" s="170"/>
    </row>
    <row r="49" spans="1:17" s="84" customFormat="1" ht="15" customHeight="1">
      <c r="A49" s="422" t="s">
        <v>309</v>
      </c>
      <c r="B49" s="125" t="s">
        <v>257</v>
      </c>
      <c r="C49" s="121"/>
      <c r="D49" s="81">
        <v>100</v>
      </c>
      <c r="E49" s="81">
        <v>101</v>
      </c>
      <c r="F49" s="81">
        <v>140</v>
      </c>
      <c r="G49" s="81">
        <v>140</v>
      </c>
      <c r="H49" s="81">
        <v>139</v>
      </c>
      <c r="I49" s="81">
        <v>145</v>
      </c>
      <c r="J49" s="81">
        <v>2</v>
      </c>
      <c r="K49" s="81">
        <v>2</v>
      </c>
      <c r="L49" s="81">
        <v>5</v>
      </c>
      <c r="M49" s="81">
        <v>6</v>
      </c>
      <c r="N49" s="81">
        <v>6</v>
      </c>
      <c r="O49" s="81">
        <v>6</v>
      </c>
      <c r="P49" s="81">
        <v>7</v>
      </c>
      <c r="Q49" s="81">
        <v>10</v>
      </c>
    </row>
    <row r="50" spans="1:17" s="84" customFormat="1" ht="15" customHeight="1">
      <c r="A50" s="423"/>
      <c r="B50" s="126"/>
      <c r="C50" s="127" t="s">
        <v>258</v>
      </c>
      <c r="D50" s="81" t="s">
        <v>319</v>
      </c>
      <c r="E50" s="81" t="s">
        <v>319</v>
      </c>
      <c r="F50" s="81" t="s">
        <v>319</v>
      </c>
      <c r="G50" s="81" t="s">
        <v>319</v>
      </c>
      <c r="H50" s="81" t="s">
        <v>319</v>
      </c>
      <c r="I50" s="81" t="s">
        <v>319</v>
      </c>
      <c r="J50" s="81" t="s">
        <v>319</v>
      </c>
      <c r="K50" s="81" t="s">
        <v>319</v>
      </c>
      <c r="L50" s="81" t="s">
        <v>319</v>
      </c>
      <c r="M50" s="81" t="s">
        <v>319</v>
      </c>
      <c r="N50" s="81" t="s">
        <v>319</v>
      </c>
      <c r="O50" s="81" t="s">
        <v>319</v>
      </c>
      <c r="P50" s="81" t="s">
        <v>319</v>
      </c>
      <c r="Q50" s="81" t="s">
        <v>319</v>
      </c>
    </row>
    <row r="51" spans="1:17" s="84" customFormat="1" ht="26">
      <c r="A51" s="424"/>
      <c r="B51" s="128"/>
      <c r="C51" s="127" t="s">
        <v>288</v>
      </c>
      <c r="D51" s="170"/>
      <c r="E51" s="170"/>
      <c r="F51" s="170"/>
      <c r="G51" s="170"/>
      <c r="H51" s="81">
        <v>139</v>
      </c>
      <c r="I51" s="170"/>
      <c r="J51" s="81">
        <v>2</v>
      </c>
      <c r="K51" s="170"/>
      <c r="L51" s="81" t="s">
        <v>319</v>
      </c>
      <c r="M51" s="170"/>
      <c r="N51" s="170"/>
      <c r="O51" s="170"/>
      <c r="P51" s="170"/>
      <c r="Q51" s="170"/>
    </row>
    <row r="52" spans="1:17" s="84" customFormat="1" ht="15" customHeight="1">
      <c r="A52" s="422" t="s">
        <v>310</v>
      </c>
      <c r="B52" s="125" t="s">
        <v>257</v>
      </c>
      <c r="C52" s="121"/>
      <c r="D52" s="81">
        <v>2</v>
      </c>
      <c r="E52" s="81">
        <v>2</v>
      </c>
      <c r="F52" s="81">
        <v>26</v>
      </c>
      <c r="G52" s="81">
        <v>28</v>
      </c>
      <c r="H52" s="81">
        <v>27</v>
      </c>
      <c r="I52" s="81">
        <v>27</v>
      </c>
      <c r="J52" s="81" t="s">
        <v>319</v>
      </c>
      <c r="K52" s="81" t="s">
        <v>319</v>
      </c>
      <c r="L52" s="81">
        <v>4</v>
      </c>
      <c r="M52" s="81">
        <v>12</v>
      </c>
      <c r="N52" s="81">
        <v>2</v>
      </c>
      <c r="O52" s="81">
        <v>2</v>
      </c>
      <c r="P52" s="81" t="s">
        <v>319</v>
      </c>
      <c r="Q52" s="81" t="s">
        <v>319</v>
      </c>
    </row>
    <row r="53" spans="1:17" s="84" customFormat="1" ht="15" customHeight="1">
      <c r="A53" s="423"/>
      <c r="B53" s="126"/>
      <c r="C53" s="127" t="s">
        <v>258</v>
      </c>
      <c r="D53" s="81" t="s">
        <v>319</v>
      </c>
      <c r="E53" s="81" t="s">
        <v>319</v>
      </c>
      <c r="F53" s="81" t="s">
        <v>319</v>
      </c>
      <c r="G53" s="81" t="s">
        <v>319</v>
      </c>
      <c r="H53" s="81" t="s">
        <v>319</v>
      </c>
      <c r="I53" s="81" t="s">
        <v>319</v>
      </c>
      <c r="J53" s="81" t="s">
        <v>319</v>
      </c>
      <c r="K53" s="81" t="s">
        <v>319</v>
      </c>
      <c r="L53" s="81" t="s">
        <v>319</v>
      </c>
      <c r="M53" s="81" t="s">
        <v>319</v>
      </c>
      <c r="N53" s="81" t="s">
        <v>319</v>
      </c>
      <c r="O53" s="81" t="s">
        <v>319</v>
      </c>
      <c r="P53" s="81" t="s">
        <v>319</v>
      </c>
      <c r="Q53" s="81" t="s">
        <v>319</v>
      </c>
    </row>
    <row r="54" spans="1:17" s="84" customFormat="1" ht="26.25" customHeight="1">
      <c r="A54" s="424"/>
      <c r="B54" s="128"/>
      <c r="C54" s="127" t="s">
        <v>288</v>
      </c>
      <c r="D54" s="170"/>
      <c r="E54" s="170"/>
      <c r="F54" s="170"/>
      <c r="G54" s="170"/>
      <c r="H54" s="81">
        <v>27</v>
      </c>
      <c r="I54" s="170"/>
      <c r="J54" s="81" t="s">
        <v>319</v>
      </c>
      <c r="K54" s="170"/>
      <c r="L54" s="81" t="s">
        <v>319</v>
      </c>
      <c r="M54" s="170"/>
      <c r="N54" s="170"/>
      <c r="O54" s="170"/>
      <c r="P54" s="170"/>
      <c r="Q54" s="170"/>
    </row>
    <row r="55" spans="1:17" s="84" customFormat="1" ht="15" customHeight="1">
      <c r="A55" s="422" t="s">
        <v>311</v>
      </c>
      <c r="B55" s="125" t="s">
        <v>257</v>
      </c>
      <c r="C55" s="121"/>
      <c r="D55" s="81" t="s">
        <v>319</v>
      </c>
      <c r="E55" s="81" t="s">
        <v>319</v>
      </c>
      <c r="F55" s="81">
        <v>22</v>
      </c>
      <c r="G55" s="81">
        <v>22</v>
      </c>
      <c r="H55" s="81">
        <v>22</v>
      </c>
      <c r="I55" s="81">
        <v>22</v>
      </c>
      <c r="J55" s="81" t="s">
        <v>319</v>
      </c>
      <c r="K55" s="81" t="s">
        <v>319</v>
      </c>
      <c r="L55" s="81" t="s">
        <v>319</v>
      </c>
      <c r="M55" s="81" t="s">
        <v>319</v>
      </c>
      <c r="N55" s="81">
        <v>3</v>
      </c>
      <c r="O55" s="81">
        <v>3</v>
      </c>
      <c r="P55" s="81">
        <v>3</v>
      </c>
      <c r="Q55" s="81">
        <v>4</v>
      </c>
    </row>
    <row r="56" spans="1:17" s="84" customFormat="1" ht="15" customHeight="1">
      <c r="A56" s="423"/>
      <c r="B56" s="126"/>
      <c r="C56" s="127" t="s">
        <v>258</v>
      </c>
      <c r="D56" s="81" t="s">
        <v>319</v>
      </c>
      <c r="E56" s="81" t="s">
        <v>319</v>
      </c>
      <c r="F56" s="81" t="s">
        <v>319</v>
      </c>
      <c r="G56" s="81" t="s">
        <v>319</v>
      </c>
      <c r="H56" s="81" t="s">
        <v>319</v>
      </c>
      <c r="I56" s="81" t="s">
        <v>319</v>
      </c>
      <c r="J56" s="81" t="s">
        <v>319</v>
      </c>
      <c r="K56" s="81" t="s">
        <v>319</v>
      </c>
      <c r="L56" s="81" t="s">
        <v>319</v>
      </c>
      <c r="M56" s="81" t="s">
        <v>319</v>
      </c>
      <c r="N56" s="81" t="s">
        <v>319</v>
      </c>
      <c r="O56" s="81" t="s">
        <v>319</v>
      </c>
      <c r="P56" s="81" t="s">
        <v>319</v>
      </c>
      <c r="Q56" s="81" t="s">
        <v>319</v>
      </c>
    </row>
    <row r="57" spans="1:17" s="84" customFormat="1" ht="26">
      <c r="A57" s="424"/>
      <c r="B57" s="128"/>
      <c r="C57" s="127" t="s">
        <v>288</v>
      </c>
      <c r="D57" s="170"/>
      <c r="E57" s="170"/>
      <c r="F57" s="170"/>
      <c r="G57" s="170"/>
      <c r="H57" s="81">
        <v>22</v>
      </c>
      <c r="I57" s="170"/>
      <c r="J57" s="81" t="s">
        <v>319</v>
      </c>
      <c r="K57" s="170"/>
      <c r="L57" s="81" t="s">
        <v>319</v>
      </c>
      <c r="M57" s="170"/>
      <c r="N57" s="170"/>
      <c r="O57" s="170"/>
      <c r="P57" s="170"/>
      <c r="Q57" s="170"/>
    </row>
    <row r="58" spans="1:17" s="84" customFormat="1" ht="15" customHeight="1">
      <c r="A58" s="422" t="s">
        <v>312</v>
      </c>
      <c r="B58" s="125" t="s">
        <v>257</v>
      </c>
      <c r="C58" s="121"/>
      <c r="D58" s="81" t="s">
        <v>319</v>
      </c>
      <c r="E58" s="81" t="s">
        <v>319</v>
      </c>
      <c r="F58" s="81">
        <v>29</v>
      </c>
      <c r="G58" s="81">
        <v>38</v>
      </c>
      <c r="H58" s="81">
        <v>21</v>
      </c>
      <c r="I58" s="81">
        <v>21</v>
      </c>
      <c r="J58" s="81">
        <v>1</v>
      </c>
      <c r="K58" s="81">
        <v>1</v>
      </c>
      <c r="L58" s="81">
        <v>6</v>
      </c>
      <c r="M58" s="81">
        <v>8</v>
      </c>
      <c r="N58" s="81">
        <v>3</v>
      </c>
      <c r="O58" s="81">
        <v>9</v>
      </c>
      <c r="P58" s="81" t="s">
        <v>319</v>
      </c>
      <c r="Q58" s="81" t="s">
        <v>319</v>
      </c>
    </row>
    <row r="59" spans="1:17" s="84" customFormat="1" ht="15" customHeight="1">
      <c r="A59" s="423"/>
      <c r="B59" s="126"/>
      <c r="C59" s="127" t="s">
        <v>258</v>
      </c>
      <c r="D59" s="81" t="s">
        <v>319</v>
      </c>
      <c r="E59" s="81" t="s">
        <v>319</v>
      </c>
      <c r="F59" s="81" t="s">
        <v>319</v>
      </c>
      <c r="G59" s="81" t="s">
        <v>319</v>
      </c>
      <c r="H59" s="81" t="s">
        <v>319</v>
      </c>
      <c r="I59" s="81" t="s">
        <v>319</v>
      </c>
      <c r="J59" s="81" t="s">
        <v>319</v>
      </c>
      <c r="K59" s="81" t="s">
        <v>319</v>
      </c>
      <c r="L59" s="81" t="s">
        <v>319</v>
      </c>
      <c r="M59" s="81" t="s">
        <v>319</v>
      </c>
      <c r="N59" s="81" t="s">
        <v>319</v>
      </c>
      <c r="O59" s="81" t="s">
        <v>319</v>
      </c>
      <c r="P59" s="81" t="s">
        <v>319</v>
      </c>
      <c r="Q59" s="81" t="s">
        <v>319</v>
      </c>
    </row>
    <row r="60" spans="1:17" s="84" customFormat="1" ht="26.25" customHeight="1">
      <c r="A60" s="424"/>
      <c r="B60" s="128"/>
      <c r="C60" s="127" t="s">
        <v>288</v>
      </c>
      <c r="D60" s="170"/>
      <c r="E60" s="170"/>
      <c r="F60" s="170"/>
      <c r="G60" s="170"/>
      <c r="H60" s="81">
        <v>21</v>
      </c>
      <c r="I60" s="170"/>
      <c r="J60" s="81">
        <v>1</v>
      </c>
      <c r="K60" s="170"/>
      <c r="L60" s="81">
        <v>6</v>
      </c>
      <c r="M60" s="170"/>
      <c r="N60" s="170"/>
      <c r="O60" s="170"/>
      <c r="P60" s="170"/>
      <c r="Q60" s="170"/>
    </row>
    <row r="61" spans="1:17" s="84" customFormat="1" ht="15" customHeight="1">
      <c r="A61" s="422" t="s">
        <v>313</v>
      </c>
      <c r="B61" s="125" t="s">
        <v>257</v>
      </c>
      <c r="C61" s="121"/>
      <c r="D61" s="81" t="s">
        <v>319</v>
      </c>
      <c r="E61" s="81" t="s">
        <v>319</v>
      </c>
      <c r="F61" s="81">
        <v>36</v>
      </c>
      <c r="G61" s="81">
        <v>39</v>
      </c>
      <c r="H61" s="81">
        <v>36</v>
      </c>
      <c r="I61" s="81">
        <v>36</v>
      </c>
      <c r="J61" s="81" t="s">
        <v>319</v>
      </c>
      <c r="K61" s="81" t="s">
        <v>319</v>
      </c>
      <c r="L61" s="81">
        <v>1</v>
      </c>
      <c r="M61" s="81">
        <v>3</v>
      </c>
      <c r="N61" s="81">
        <v>5</v>
      </c>
      <c r="O61" s="81">
        <v>9</v>
      </c>
      <c r="P61" s="81">
        <v>2</v>
      </c>
      <c r="Q61" s="81">
        <v>2</v>
      </c>
    </row>
    <row r="62" spans="1:17" s="84" customFormat="1" ht="15" customHeight="1">
      <c r="A62" s="423"/>
      <c r="B62" s="126"/>
      <c r="C62" s="127" t="s">
        <v>258</v>
      </c>
      <c r="D62" s="81" t="s">
        <v>319</v>
      </c>
      <c r="E62" s="81" t="s">
        <v>319</v>
      </c>
      <c r="F62" s="81" t="s">
        <v>319</v>
      </c>
      <c r="G62" s="81" t="s">
        <v>319</v>
      </c>
      <c r="H62" s="81" t="s">
        <v>319</v>
      </c>
      <c r="I62" s="81" t="s">
        <v>319</v>
      </c>
      <c r="J62" s="81" t="s">
        <v>319</v>
      </c>
      <c r="K62" s="81" t="s">
        <v>319</v>
      </c>
      <c r="L62" s="81" t="s">
        <v>319</v>
      </c>
      <c r="M62" s="81" t="s">
        <v>319</v>
      </c>
      <c r="N62" s="81" t="s">
        <v>319</v>
      </c>
      <c r="O62" s="81" t="s">
        <v>319</v>
      </c>
      <c r="P62" s="81" t="s">
        <v>319</v>
      </c>
      <c r="Q62" s="81" t="s">
        <v>319</v>
      </c>
    </row>
    <row r="63" spans="1:17" s="84" customFormat="1" ht="26">
      <c r="A63" s="424"/>
      <c r="B63" s="128"/>
      <c r="C63" s="127" t="s">
        <v>288</v>
      </c>
      <c r="D63" s="170"/>
      <c r="E63" s="170"/>
      <c r="F63" s="170"/>
      <c r="G63" s="170"/>
      <c r="H63" s="81">
        <v>36</v>
      </c>
      <c r="I63" s="170"/>
      <c r="J63" s="81" t="s">
        <v>319</v>
      </c>
      <c r="K63" s="170"/>
      <c r="L63" s="81">
        <v>1</v>
      </c>
      <c r="M63" s="170"/>
      <c r="N63" s="170"/>
      <c r="O63" s="170"/>
      <c r="P63" s="170"/>
      <c r="Q63" s="170"/>
    </row>
    <row r="64" spans="1:17" s="84" customFormat="1" ht="15" customHeight="1">
      <c r="A64" s="422" t="s">
        <v>314</v>
      </c>
      <c r="B64" s="125" t="s">
        <v>257</v>
      </c>
      <c r="C64" s="121"/>
      <c r="D64" s="81">
        <v>7</v>
      </c>
      <c r="E64" s="81">
        <v>10</v>
      </c>
      <c r="F64" s="81">
        <v>14</v>
      </c>
      <c r="G64" s="81">
        <v>25</v>
      </c>
      <c r="H64" s="81">
        <v>12</v>
      </c>
      <c r="I64" s="81">
        <v>12</v>
      </c>
      <c r="J64" s="81">
        <v>2</v>
      </c>
      <c r="K64" s="81">
        <v>6</v>
      </c>
      <c r="L64" s="81">
        <v>6</v>
      </c>
      <c r="M64" s="81">
        <v>6</v>
      </c>
      <c r="N64" s="81">
        <v>12</v>
      </c>
      <c r="O64" s="81">
        <v>18</v>
      </c>
      <c r="P64" s="81">
        <v>10</v>
      </c>
      <c r="Q64" s="81">
        <v>10</v>
      </c>
    </row>
    <row r="65" spans="1:18" s="84" customFormat="1" ht="15" customHeight="1">
      <c r="A65" s="423"/>
      <c r="B65" s="126"/>
      <c r="C65" s="127" t="s">
        <v>258</v>
      </c>
      <c r="D65" s="81" t="s">
        <v>319</v>
      </c>
      <c r="E65" s="81" t="s">
        <v>319</v>
      </c>
      <c r="F65" s="81" t="s">
        <v>319</v>
      </c>
      <c r="G65" s="81" t="s">
        <v>319</v>
      </c>
      <c r="H65" s="81" t="s">
        <v>319</v>
      </c>
      <c r="I65" s="81" t="s">
        <v>319</v>
      </c>
      <c r="J65" s="81" t="s">
        <v>319</v>
      </c>
      <c r="K65" s="81" t="s">
        <v>319</v>
      </c>
      <c r="L65" s="81" t="s">
        <v>319</v>
      </c>
      <c r="M65" s="81" t="s">
        <v>319</v>
      </c>
      <c r="N65" s="81" t="s">
        <v>319</v>
      </c>
      <c r="O65" s="81" t="s">
        <v>319</v>
      </c>
      <c r="P65" s="81" t="s">
        <v>319</v>
      </c>
      <c r="Q65" s="81" t="s">
        <v>319</v>
      </c>
    </row>
    <row r="66" spans="1:18" s="84" customFormat="1" ht="26.25" customHeight="1">
      <c r="A66" s="424"/>
      <c r="B66" s="128"/>
      <c r="C66" s="127" t="s">
        <v>288</v>
      </c>
      <c r="D66" s="170"/>
      <c r="E66" s="170"/>
      <c r="F66" s="170"/>
      <c r="G66" s="170"/>
      <c r="H66" s="81">
        <v>12</v>
      </c>
      <c r="I66" s="170"/>
      <c r="J66" s="81">
        <v>2</v>
      </c>
      <c r="K66" s="170"/>
      <c r="L66" s="81">
        <v>6</v>
      </c>
      <c r="M66" s="170"/>
      <c r="N66" s="170"/>
      <c r="O66" s="170"/>
      <c r="P66" s="170"/>
      <c r="Q66" s="170"/>
    </row>
    <row r="67" spans="1:18" s="84" customFormat="1" ht="15" customHeight="1">
      <c r="A67" s="422" t="s">
        <v>315</v>
      </c>
      <c r="B67" s="125" t="s">
        <v>257</v>
      </c>
      <c r="C67" s="121"/>
      <c r="D67" s="81">
        <v>12</v>
      </c>
      <c r="E67" s="81">
        <v>12</v>
      </c>
      <c r="F67" s="81">
        <v>20</v>
      </c>
      <c r="G67" s="81">
        <v>54</v>
      </c>
      <c r="H67" s="81">
        <v>15</v>
      </c>
      <c r="I67" s="81">
        <v>15</v>
      </c>
      <c r="J67" s="81" t="s">
        <v>319</v>
      </c>
      <c r="K67" s="81" t="s">
        <v>319</v>
      </c>
      <c r="L67" s="81">
        <v>17</v>
      </c>
      <c r="M67" s="81">
        <v>39</v>
      </c>
      <c r="N67" s="81" t="s">
        <v>319</v>
      </c>
      <c r="O67" s="81" t="s">
        <v>319</v>
      </c>
      <c r="P67" s="81" t="s">
        <v>319</v>
      </c>
      <c r="Q67" s="81" t="s">
        <v>319</v>
      </c>
    </row>
    <row r="68" spans="1:18" s="84" customFormat="1" ht="15" customHeight="1">
      <c r="A68" s="423"/>
      <c r="B68" s="126"/>
      <c r="C68" s="127" t="s">
        <v>258</v>
      </c>
      <c r="D68" s="81" t="s">
        <v>319</v>
      </c>
      <c r="E68" s="81" t="s">
        <v>319</v>
      </c>
      <c r="F68" s="81" t="s">
        <v>319</v>
      </c>
      <c r="G68" s="81" t="s">
        <v>319</v>
      </c>
      <c r="H68" s="81" t="s">
        <v>319</v>
      </c>
      <c r="I68" s="81" t="s">
        <v>319</v>
      </c>
      <c r="J68" s="81" t="s">
        <v>319</v>
      </c>
      <c r="K68" s="81" t="s">
        <v>319</v>
      </c>
      <c r="L68" s="81" t="s">
        <v>319</v>
      </c>
      <c r="M68" s="81" t="s">
        <v>319</v>
      </c>
      <c r="N68" s="81" t="s">
        <v>319</v>
      </c>
      <c r="O68" s="81" t="s">
        <v>319</v>
      </c>
      <c r="P68" s="81" t="s">
        <v>319</v>
      </c>
      <c r="Q68" s="81" t="s">
        <v>319</v>
      </c>
    </row>
    <row r="69" spans="1:18" s="84" customFormat="1" ht="26">
      <c r="A69" s="424"/>
      <c r="B69" s="128"/>
      <c r="C69" s="127" t="s">
        <v>288</v>
      </c>
      <c r="D69" s="170"/>
      <c r="E69" s="170"/>
      <c r="F69" s="170"/>
      <c r="G69" s="170"/>
      <c r="H69" s="81">
        <v>15</v>
      </c>
      <c r="I69" s="170"/>
      <c r="J69" s="81" t="s">
        <v>319</v>
      </c>
      <c r="K69" s="170"/>
      <c r="L69" s="81">
        <v>17</v>
      </c>
      <c r="M69" s="170"/>
      <c r="N69" s="170"/>
      <c r="O69" s="170"/>
      <c r="P69" s="170"/>
      <c r="Q69" s="170"/>
    </row>
    <row r="70" spans="1:18" s="84" customFormat="1" ht="13.5" customHeight="1">
      <c r="A70" s="83" t="s">
        <v>277</v>
      </c>
      <c r="B70" s="83"/>
      <c r="C70" s="83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109"/>
      <c r="P70" s="82"/>
      <c r="Q70" s="109"/>
    </row>
    <row r="71" spans="1:18" s="84" customFormat="1" ht="13.5" customHeight="1">
      <c r="A71" s="83"/>
      <c r="B71" s="83"/>
      <c r="C71" s="83"/>
      <c r="D71" s="83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s="84" customFormat="1" ht="13">
      <c r="A72" s="108"/>
      <c r="B72" s="83"/>
      <c r="C72" s="83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109"/>
      <c r="P72" s="82"/>
      <c r="Q72" s="109"/>
    </row>
    <row r="73" spans="1:18" s="84" customFormat="1" ht="13">
      <c r="A73" s="108"/>
      <c r="B73" s="83"/>
      <c r="C73" s="83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109"/>
      <c r="P73" s="82"/>
      <c r="Q73" s="109"/>
    </row>
    <row r="74" spans="1:18" s="84" customFormat="1" ht="13">
      <c r="A74" s="108"/>
      <c r="B74" s="83"/>
      <c r="C74" s="83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109"/>
      <c r="P74" s="82"/>
      <c r="Q74" s="109"/>
    </row>
  </sheetData>
  <customSheetViews>
    <customSheetView guid="{8B4C5619-54EF-4E9D-AF19-AC3668C76619}" showPageBreaks="1" showGridLines="0" printArea="1" view="pageBreakPreview" topLeftCell="A34">
      <selection activeCell="N10" sqref="N10"/>
      <colBreaks count="2" manualBreakCount="2">
        <brk id="17" max="534" man="1"/>
        <brk id="23" max="536" man="1"/>
      </colBreaks>
      <pageMargins left="0.78740157480314965" right="0.78740157480314965" top="0.78740157480314965" bottom="0.78740157480314965" header="0" footer="0"/>
      <pageSetup paperSize="9" scale="70" pageOrder="overThenDown" orientation="portrait" r:id="rId1"/>
      <headerFooter alignWithMargins="0"/>
    </customSheetView>
  </customSheetViews>
  <mergeCells count="30">
    <mergeCell ref="A4:A6"/>
    <mergeCell ref="N2:O2"/>
    <mergeCell ref="P2:Q2"/>
    <mergeCell ref="B2:C3"/>
    <mergeCell ref="D2:E2"/>
    <mergeCell ref="F2:G2"/>
    <mergeCell ref="H2:I2"/>
    <mergeCell ref="J2:K2"/>
    <mergeCell ref="L2:M2"/>
    <mergeCell ref="A40:A42"/>
    <mergeCell ref="A43:A45"/>
    <mergeCell ref="A46:A48"/>
    <mergeCell ref="A7:A9"/>
    <mergeCell ref="A10:A12"/>
    <mergeCell ref="A13:A15"/>
    <mergeCell ref="A28:A30"/>
    <mergeCell ref="A31:A33"/>
    <mergeCell ref="A34:A36"/>
    <mergeCell ref="A37:A39"/>
    <mergeCell ref="A16:A18"/>
    <mergeCell ref="A19:A21"/>
    <mergeCell ref="A22:A24"/>
    <mergeCell ref="A25:A27"/>
    <mergeCell ref="A67:A69"/>
    <mergeCell ref="A49:A51"/>
    <mergeCell ref="A55:A57"/>
    <mergeCell ref="A61:A63"/>
    <mergeCell ref="A58:A60"/>
    <mergeCell ref="A52:A54"/>
    <mergeCell ref="A64:A66"/>
  </mergeCells>
  <phoneticPr fontId="2"/>
  <pageMargins left="0.78740157480314965" right="0.78740157480314965" top="0.70866141732283472" bottom="0.70866141732283472" header="0" footer="0"/>
  <pageSetup paperSize="9" scale="59" pageOrder="overThenDown" orientation="portrait" r:id="rId2"/>
  <headerFooter alignWithMargins="0"/>
  <colBreaks count="2" manualBreakCount="2">
    <brk id="17" max="534" man="1"/>
    <brk id="23" max="5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tabSelected="1" showOutlineSymbols="0" view="pageBreakPreview" zoomScale="90" zoomScaleNormal="75" zoomScaleSheetLayoutView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8" sqref="E18"/>
    </sheetView>
  </sheetViews>
  <sheetFormatPr defaultColWidth="9" defaultRowHeight="11"/>
  <cols>
    <col min="1" max="1" width="7.7265625" style="132" customWidth="1"/>
    <col min="2" max="2" width="14.26953125" style="131" customWidth="1"/>
    <col min="3" max="16" width="7.6328125" style="131" customWidth="1"/>
    <col min="17" max="17" width="6.36328125" style="131" customWidth="1"/>
    <col min="18" max="16384" width="9" style="131"/>
  </cols>
  <sheetData>
    <row r="1" spans="1:19" s="272" customFormat="1" ht="18" customHeight="1">
      <c r="A1" s="269" t="s">
        <v>259</v>
      </c>
      <c r="B1" s="269"/>
      <c r="C1" s="269"/>
      <c r="D1" s="269"/>
      <c r="E1" s="269"/>
      <c r="F1" s="269"/>
      <c r="G1" s="269"/>
      <c r="H1" s="269"/>
      <c r="I1" s="269"/>
      <c r="J1" s="269"/>
      <c r="K1" s="270"/>
      <c r="L1" s="270"/>
      <c r="M1" s="270"/>
      <c r="N1" s="270"/>
      <c r="O1" s="86"/>
      <c r="P1" s="86"/>
      <c r="Q1" s="265" t="s">
        <v>362</v>
      </c>
      <c r="R1" s="271"/>
      <c r="S1" s="271"/>
    </row>
    <row r="2" spans="1:19" s="130" customFormat="1" ht="35.25" customHeight="1">
      <c r="A2" s="173"/>
      <c r="B2" s="174"/>
      <c r="C2" s="175" t="s">
        <v>180</v>
      </c>
      <c r="D2" s="184" t="s">
        <v>359</v>
      </c>
      <c r="E2" s="176" t="s">
        <v>289</v>
      </c>
      <c r="F2" s="176" t="s">
        <v>290</v>
      </c>
      <c r="G2" s="176" t="s">
        <v>291</v>
      </c>
      <c r="H2" s="176" t="s">
        <v>292</v>
      </c>
      <c r="I2" s="176" t="s">
        <v>293</v>
      </c>
      <c r="J2" s="176" t="s">
        <v>241</v>
      </c>
      <c r="K2" s="176" t="s">
        <v>242</v>
      </c>
      <c r="L2" s="176" t="s">
        <v>243</v>
      </c>
      <c r="M2" s="176" t="s">
        <v>244</v>
      </c>
      <c r="N2" s="176" t="s">
        <v>245</v>
      </c>
      <c r="O2" s="176" t="s">
        <v>246</v>
      </c>
      <c r="P2" s="184" t="s">
        <v>358</v>
      </c>
      <c r="Q2" s="175" t="s">
        <v>247</v>
      </c>
      <c r="R2" s="177"/>
      <c r="S2" s="177"/>
    </row>
    <row r="3" spans="1:19" s="287" customFormat="1" ht="13.5" customHeight="1">
      <c r="A3" s="440" t="s">
        <v>178</v>
      </c>
      <c r="B3" s="178" t="s">
        <v>260</v>
      </c>
      <c r="C3" s="234">
        <f>IF(SUM(D3:Q3)=0,"-",SUM(D3:Q3))</f>
        <v>4017</v>
      </c>
      <c r="D3" s="234">
        <v>4</v>
      </c>
      <c r="E3" s="234">
        <v>9</v>
      </c>
      <c r="F3" s="234">
        <v>30</v>
      </c>
      <c r="G3" s="234">
        <v>60</v>
      </c>
      <c r="H3" s="234">
        <v>86</v>
      </c>
      <c r="I3" s="234">
        <v>135</v>
      </c>
      <c r="J3" s="234">
        <v>1010</v>
      </c>
      <c r="K3" s="234">
        <v>815</v>
      </c>
      <c r="L3" s="234">
        <v>775</v>
      </c>
      <c r="M3" s="234">
        <v>687</v>
      </c>
      <c r="N3" s="234">
        <v>366</v>
      </c>
      <c r="O3" s="234">
        <v>40</v>
      </c>
      <c r="P3" s="234" t="s">
        <v>319</v>
      </c>
      <c r="Q3" s="234" t="s">
        <v>319</v>
      </c>
      <c r="R3" s="286"/>
      <c r="S3" s="286"/>
    </row>
    <row r="4" spans="1:19" s="287" customFormat="1" ht="13.5" customHeight="1">
      <c r="A4" s="441"/>
      <c r="B4" s="180" t="s">
        <v>261</v>
      </c>
      <c r="C4" s="234">
        <f t="shared" ref="C4:C9" si="0">IF(SUM(D4:Q4)=0,"-",SUM(D4:Q4))</f>
        <v>2397</v>
      </c>
      <c r="D4" s="234">
        <v>6</v>
      </c>
      <c r="E4" s="234">
        <v>11</v>
      </c>
      <c r="F4" s="234">
        <v>30</v>
      </c>
      <c r="G4" s="234">
        <v>48</v>
      </c>
      <c r="H4" s="234">
        <v>58</v>
      </c>
      <c r="I4" s="234">
        <v>136</v>
      </c>
      <c r="J4" s="234">
        <v>662</v>
      </c>
      <c r="K4" s="234">
        <v>484</v>
      </c>
      <c r="L4" s="234">
        <v>411</v>
      </c>
      <c r="M4" s="234">
        <v>352</v>
      </c>
      <c r="N4" s="234">
        <v>186</v>
      </c>
      <c r="O4" s="234">
        <v>13</v>
      </c>
      <c r="P4" s="234" t="s">
        <v>319</v>
      </c>
      <c r="Q4" s="234" t="s">
        <v>319</v>
      </c>
      <c r="R4" s="286"/>
      <c r="S4" s="286"/>
    </row>
    <row r="5" spans="1:19" s="287" customFormat="1" ht="13.5" customHeight="1">
      <c r="A5" s="441"/>
      <c r="B5" s="180" t="s">
        <v>262</v>
      </c>
      <c r="C5" s="234">
        <f t="shared" si="0"/>
        <v>178</v>
      </c>
      <c r="D5" s="234">
        <v>2</v>
      </c>
      <c r="E5" s="234" t="s">
        <v>319</v>
      </c>
      <c r="F5" s="234">
        <v>3</v>
      </c>
      <c r="G5" s="234">
        <v>5</v>
      </c>
      <c r="H5" s="234">
        <v>9</v>
      </c>
      <c r="I5" s="234">
        <v>10</v>
      </c>
      <c r="J5" s="234">
        <v>55</v>
      </c>
      <c r="K5" s="234">
        <v>29</v>
      </c>
      <c r="L5" s="234">
        <v>29</v>
      </c>
      <c r="M5" s="234">
        <v>25</v>
      </c>
      <c r="N5" s="234">
        <v>7</v>
      </c>
      <c r="O5" s="234">
        <v>4</v>
      </c>
      <c r="P5" s="234" t="s">
        <v>319</v>
      </c>
      <c r="Q5" s="234" t="s">
        <v>319</v>
      </c>
      <c r="R5" s="286"/>
      <c r="S5" s="286"/>
    </row>
    <row r="6" spans="1:19" s="287" customFormat="1" ht="13.5" customHeight="1">
      <c r="A6" s="441"/>
      <c r="B6" s="180" t="s">
        <v>263</v>
      </c>
      <c r="C6" s="234">
        <f t="shared" si="0"/>
        <v>137</v>
      </c>
      <c r="D6" s="234" t="s">
        <v>319</v>
      </c>
      <c r="E6" s="234">
        <v>1</v>
      </c>
      <c r="F6" s="234">
        <v>4</v>
      </c>
      <c r="G6" s="234">
        <v>5</v>
      </c>
      <c r="H6" s="234">
        <v>2</v>
      </c>
      <c r="I6" s="234">
        <v>9</v>
      </c>
      <c r="J6" s="234">
        <v>39</v>
      </c>
      <c r="K6" s="234">
        <v>29</v>
      </c>
      <c r="L6" s="234">
        <v>21</v>
      </c>
      <c r="M6" s="234">
        <v>16</v>
      </c>
      <c r="N6" s="234">
        <v>10</v>
      </c>
      <c r="O6" s="234">
        <v>1</v>
      </c>
      <c r="P6" s="234" t="s">
        <v>319</v>
      </c>
      <c r="Q6" s="234" t="s">
        <v>319</v>
      </c>
      <c r="R6" s="286"/>
      <c r="S6" s="286"/>
    </row>
    <row r="7" spans="1:19" s="287" customFormat="1" ht="13.5" customHeight="1">
      <c r="A7" s="441"/>
      <c r="B7" s="180" t="s">
        <v>264</v>
      </c>
      <c r="C7" s="234">
        <f t="shared" si="0"/>
        <v>80</v>
      </c>
      <c r="D7" s="234">
        <v>1</v>
      </c>
      <c r="E7" s="234" t="s">
        <v>319</v>
      </c>
      <c r="F7" s="234">
        <v>2</v>
      </c>
      <c r="G7" s="234">
        <v>1</v>
      </c>
      <c r="H7" s="234" t="s">
        <v>319</v>
      </c>
      <c r="I7" s="234">
        <v>2</v>
      </c>
      <c r="J7" s="234">
        <v>23</v>
      </c>
      <c r="K7" s="234">
        <v>9</v>
      </c>
      <c r="L7" s="234">
        <v>11</v>
      </c>
      <c r="M7" s="234">
        <v>21</v>
      </c>
      <c r="N7" s="234">
        <v>7</v>
      </c>
      <c r="O7" s="234">
        <v>3</v>
      </c>
      <c r="P7" s="234" t="s">
        <v>319</v>
      </c>
      <c r="Q7" s="234" t="s">
        <v>319</v>
      </c>
      <c r="R7" s="286"/>
      <c r="S7" s="286"/>
    </row>
    <row r="8" spans="1:19" s="287" customFormat="1" ht="13.5" customHeight="1">
      <c r="A8" s="441"/>
      <c r="B8" s="180" t="s">
        <v>265</v>
      </c>
      <c r="C8" s="234" t="str">
        <f t="shared" si="0"/>
        <v>-</v>
      </c>
      <c r="D8" s="234" t="s">
        <v>319</v>
      </c>
      <c r="E8" s="234" t="s">
        <v>319</v>
      </c>
      <c r="F8" s="234" t="s">
        <v>319</v>
      </c>
      <c r="G8" s="234" t="s">
        <v>319</v>
      </c>
      <c r="H8" s="234" t="s">
        <v>319</v>
      </c>
      <c r="I8" s="234" t="s">
        <v>319</v>
      </c>
      <c r="J8" s="234" t="s">
        <v>319</v>
      </c>
      <c r="K8" s="234" t="s">
        <v>319</v>
      </c>
      <c r="L8" s="234" t="s">
        <v>319</v>
      </c>
      <c r="M8" s="234" t="s">
        <v>319</v>
      </c>
      <c r="N8" s="234" t="s">
        <v>319</v>
      </c>
      <c r="O8" s="234" t="s">
        <v>319</v>
      </c>
      <c r="P8" s="234" t="s">
        <v>319</v>
      </c>
      <c r="Q8" s="234" t="s">
        <v>319</v>
      </c>
      <c r="R8" s="286"/>
      <c r="S8" s="286"/>
    </row>
    <row r="9" spans="1:19" s="287" customFormat="1" ht="13.5" customHeight="1">
      <c r="A9" s="442"/>
      <c r="B9" s="180" t="s">
        <v>266</v>
      </c>
      <c r="C9" s="234">
        <f t="shared" si="0"/>
        <v>6809</v>
      </c>
      <c r="D9" s="234">
        <f>IF(SUM(D3:D8)=0,"-",SUM(D3:D8))</f>
        <v>13</v>
      </c>
      <c r="E9" s="234">
        <f>IF(SUM(E3:E8)=0,"-",SUM(E3:E8))</f>
        <v>21</v>
      </c>
      <c r="F9" s="234">
        <f>IF(SUM(F3:F8)=0,"-",SUM(F3:F8))</f>
        <v>69</v>
      </c>
      <c r="G9" s="234">
        <f>IF(SUM(G3:G8)=0,"-",SUM(G3:G8))</f>
        <v>119</v>
      </c>
      <c r="H9" s="234">
        <f>IF(SUM(H3:H8)=0,"-",SUM(H3:H8))</f>
        <v>155</v>
      </c>
      <c r="I9" s="234">
        <f t="shared" ref="I9:Q9" si="1">IF(SUM(I3:I8)=0,"-",SUM(I3:I8))</f>
        <v>292</v>
      </c>
      <c r="J9" s="234">
        <f t="shared" si="1"/>
        <v>1789</v>
      </c>
      <c r="K9" s="234">
        <f t="shared" si="1"/>
        <v>1366</v>
      </c>
      <c r="L9" s="234">
        <f t="shared" si="1"/>
        <v>1247</v>
      </c>
      <c r="M9" s="234">
        <f t="shared" si="1"/>
        <v>1101</v>
      </c>
      <c r="N9" s="234">
        <f t="shared" si="1"/>
        <v>576</v>
      </c>
      <c r="O9" s="234">
        <f t="shared" si="1"/>
        <v>61</v>
      </c>
      <c r="P9" s="234" t="str">
        <f t="shared" si="1"/>
        <v>-</v>
      </c>
      <c r="Q9" s="234" t="str">
        <f t="shared" si="1"/>
        <v>-</v>
      </c>
      <c r="R9" s="288"/>
      <c r="S9" s="288"/>
    </row>
    <row r="10" spans="1:19" s="290" customFormat="1" ht="13.5" customHeight="1">
      <c r="A10" s="443" t="s">
        <v>340</v>
      </c>
      <c r="B10" s="235" t="s">
        <v>260</v>
      </c>
      <c r="C10" s="236">
        <f>IF(SUM(D10:Q10)=0,"-",SUM(D10:Q10))</f>
        <v>159</v>
      </c>
      <c r="D10" s="289" t="s">
        <v>363</v>
      </c>
      <c r="E10" s="236">
        <v>1</v>
      </c>
      <c r="F10" s="236">
        <v>1</v>
      </c>
      <c r="G10" s="289" t="s">
        <v>363</v>
      </c>
      <c r="H10" s="236">
        <v>1</v>
      </c>
      <c r="I10" s="236">
        <v>4</v>
      </c>
      <c r="J10" s="236">
        <v>28</v>
      </c>
      <c r="K10" s="236">
        <v>34</v>
      </c>
      <c r="L10" s="236">
        <v>40</v>
      </c>
      <c r="M10" s="236">
        <v>28</v>
      </c>
      <c r="N10" s="236">
        <v>21</v>
      </c>
      <c r="O10" s="236">
        <v>1</v>
      </c>
      <c r="P10" s="289" t="s">
        <v>363</v>
      </c>
      <c r="Q10" s="289" t="s">
        <v>363</v>
      </c>
      <c r="R10" s="288"/>
      <c r="S10" s="288"/>
    </row>
    <row r="11" spans="1:19" s="290" customFormat="1" ht="13.5" customHeight="1">
      <c r="A11" s="444"/>
      <c r="B11" s="235" t="s">
        <v>261</v>
      </c>
      <c r="C11" s="236">
        <f t="shared" ref="C11:C16" si="2">IF(SUM(D11:Q11)=0,"-",SUM(D11:Q11))</f>
        <v>232</v>
      </c>
      <c r="D11" s="291">
        <v>2</v>
      </c>
      <c r="E11" s="236">
        <v>1</v>
      </c>
      <c r="F11" s="236">
        <v>4</v>
      </c>
      <c r="G11" s="236">
        <v>3</v>
      </c>
      <c r="H11" s="236">
        <v>6</v>
      </c>
      <c r="I11" s="236">
        <v>11</v>
      </c>
      <c r="J11" s="236">
        <v>59</v>
      </c>
      <c r="K11" s="236">
        <v>49</v>
      </c>
      <c r="L11" s="236">
        <v>44</v>
      </c>
      <c r="M11" s="236">
        <v>37</v>
      </c>
      <c r="N11" s="236">
        <v>12</v>
      </c>
      <c r="O11" s="236">
        <v>4</v>
      </c>
      <c r="P11" s="289" t="s">
        <v>363</v>
      </c>
      <c r="Q11" s="289" t="s">
        <v>363</v>
      </c>
      <c r="R11" s="288"/>
      <c r="S11" s="288"/>
    </row>
    <row r="12" spans="1:19" s="290" customFormat="1" ht="13.5" customHeight="1">
      <c r="A12" s="444"/>
      <c r="B12" s="235" t="s">
        <v>262</v>
      </c>
      <c r="C12" s="236">
        <f t="shared" si="2"/>
        <v>9</v>
      </c>
      <c r="D12" s="289" t="s">
        <v>363</v>
      </c>
      <c r="E12" s="289" t="s">
        <v>363</v>
      </c>
      <c r="F12" s="289" t="s">
        <v>363</v>
      </c>
      <c r="G12" s="289" t="s">
        <v>363</v>
      </c>
      <c r="H12" s="289" t="s">
        <v>363</v>
      </c>
      <c r="I12" s="236">
        <v>2</v>
      </c>
      <c r="J12" s="236">
        <v>3</v>
      </c>
      <c r="K12" s="236">
        <v>1</v>
      </c>
      <c r="L12" s="289" t="s">
        <v>363</v>
      </c>
      <c r="M12" s="236">
        <v>1</v>
      </c>
      <c r="N12" s="236">
        <v>2</v>
      </c>
      <c r="O12" s="289" t="s">
        <v>363</v>
      </c>
      <c r="P12" s="289" t="s">
        <v>363</v>
      </c>
      <c r="Q12" s="289" t="s">
        <v>363</v>
      </c>
      <c r="R12" s="288"/>
      <c r="S12" s="288"/>
    </row>
    <row r="13" spans="1:19" s="290" customFormat="1" ht="13.5" customHeight="1">
      <c r="A13" s="444"/>
      <c r="B13" s="235" t="s">
        <v>263</v>
      </c>
      <c r="C13" s="236">
        <f t="shared" si="2"/>
        <v>9</v>
      </c>
      <c r="D13" s="289" t="s">
        <v>363</v>
      </c>
      <c r="E13" s="289" t="s">
        <v>363</v>
      </c>
      <c r="F13" s="289" t="s">
        <v>363</v>
      </c>
      <c r="G13" s="289" t="s">
        <v>363</v>
      </c>
      <c r="H13" s="289" t="s">
        <v>363</v>
      </c>
      <c r="I13" s="236">
        <v>1</v>
      </c>
      <c r="J13" s="236">
        <v>2</v>
      </c>
      <c r="K13" s="236">
        <v>1</v>
      </c>
      <c r="L13" s="236">
        <v>3</v>
      </c>
      <c r="M13" s="236">
        <v>1</v>
      </c>
      <c r="N13" s="236">
        <v>1</v>
      </c>
      <c r="O13" s="289" t="s">
        <v>363</v>
      </c>
      <c r="P13" s="289" t="s">
        <v>363</v>
      </c>
      <c r="Q13" s="289" t="s">
        <v>363</v>
      </c>
      <c r="R13" s="288"/>
      <c r="S13" s="288"/>
    </row>
    <row r="14" spans="1:19" s="290" customFormat="1" ht="13.5" customHeight="1">
      <c r="A14" s="444"/>
      <c r="B14" s="235" t="s">
        <v>264</v>
      </c>
      <c r="C14" s="236">
        <f t="shared" si="2"/>
        <v>2</v>
      </c>
      <c r="D14" s="289" t="s">
        <v>363</v>
      </c>
      <c r="E14" s="289" t="s">
        <v>363</v>
      </c>
      <c r="F14" s="289" t="s">
        <v>363</v>
      </c>
      <c r="G14" s="289" t="s">
        <v>363</v>
      </c>
      <c r="H14" s="289" t="s">
        <v>363</v>
      </c>
      <c r="I14" s="289" t="s">
        <v>363</v>
      </c>
      <c r="J14" s="289" t="s">
        <v>363</v>
      </c>
      <c r="K14" s="289" t="s">
        <v>363</v>
      </c>
      <c r="L14" s="289" t="s">
        <v>363</v>
      </c>
      <c r="M14" s="236">
        <v>1</v>
      </c>
      <c r="N14" s="236">
        <v>1</v>
      </c>
      <c r="O14" s="289" t="s">
        <v>363</v>
      </c>
      <c r="P14" s="289" t="s">
        <v>363</v>
      </c>
      <c r="Q14" s="289" t="s">
        <v>363</v>
      </c>
      <c r="R14" s="288"/>
      <c r="S14" s="288"/>
    </row>
    <row r="15" spans="1:19" s="290" customFormat="1" ht="13.5" customHeight="1">
      <c r="A15" s="444"/>
      <c r="B15" s="235" t="s">
        <v>265</v>
      </c>
      <c r="C15" s="236" t="str">
        <f t="shared" si="2"/>
        <v>-</v>
      </c>
      <c r="D15" s="289" t="s">
        <v>363</v>
      </c>
      <c r="E15" s="289" t="s">
        <v>363</v>
      </c>
      <c r="F15" s="289" t="s">
        <v>363</v>
      </c>
      <c r="G15" s="289" t="s">
        <v>363</v>
      </c>
      <c r="H15" s="289" t="s">
        <v>363</v>
      </c>
      <c r="I15" s="289" t="s">
        <v>363</v>
      </c>
      <c r="J15" s="289" t="s">
        <v>363</v>
      </c>
      <c r="K15" s="289" t="s">
        <v>363</v>
      </c>
      <c r="L15" s="289" t="s">
        <v>363</v>
      </c>
      <c r="M15" s="289" t="s">
        <v>363</v>
      </c>
      <c r="N15" s="289" t="s">
        <v>363</v>
      </c>
      <c r="O15" s="289" t="s">
        <v>363</v>
      </c>
      <c r="P15" s="289" t="s">
        <v>363</v>
      </c>
      <c r="Q15" s="289" t="s">
        <v>363</v>
      </c>
      <c r="R15" s="288"/>
      <c r="S15" s="288"/>
    </row>
    <row r="16" spans="1:19" s="290" customFormat="1" ht="13.5" customHeight="1">
      <c r="A16" s="445"/>
      <c r="B16" s="237" t="s">
        <v>267</v>
      </c>
      <c r="C16" s="236">
        <f t="shared" si="2"/>
        <v>411</v>
      </c>
      <c r="D16" s="238">
        <f>IF(SUM(D10:D15)=0,"-",SUM(D10:D15))</f>
        <v>2</v>
      </c>
      <c r="E16" s="238">
        <f>IF(SUM(E10:E15)=0,"-",SUM(E10:E15))</f>
        <v>2</v>
      </c>
      <c r="F16" s="238">
        <f>IF(SUM(F10:F15)=0,"-",SUM(F10:F15))</f>
        <v>5</v>
      </c>
      <c r="G16" s="238">
        <f>IF(SUM(G10:G15)=0,"-",SUM(G10:G15))</f>
        <v>3</v>
      </c>
      <c r="H16" s="238">
        <f>IF(SUM(H10:H15)=0,"-",SUM(H10:H15))</f>
        <v>7</v>
      </c>
      <c r="I16" s="238">
        <f t="shared" ref="I16:Q16" si="3">IF(SUM(I10:I15)=0,"-",SUM(I10:I15))</f>
        <v>18</v>
      </c>
      <c r="J16" s="238">
        <f t="shared" si="3"/>
        <v>92</v>
      </c>
      <c r="K16" s="238">
        <f t="shared" si="3"/>
        <v>85</v>
      </c>
      <c r="L16" s="238">
        <f t="shared" si="3"/>
        <v>87</v>
      </c>
      <c r="M16" s="238">
        <f t="shared" si="3"/>
        <v>68</v>
      </c>
      <c r="N16" s="238">
        <f t="shared" si="3"/>
        <v>37</v>
      </c>
      <c r="O16" s="238">
        <f t="shared" si="3"/>
        <v>5</v>
      </c>
      <c r="P16" s="238" t="str">
        <f t="shared" si="3"/>
        <v>-</v>
      </c>
      <c r="Q16" s="238" t="str">
        <f t="shared" si="3"/>
        <v>-</v>
      </c>
      <c r="R16" s="288"/>
      <c r="S16" s="288"/>
    </row>
    <row r="17" spans="1:19" ht="13">
      <c r="A17" s="181" t="s">
        <v>268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9"/>
      <c r="S17" s="179"/>
    </row>
    <row r="18" spans="1:19" ht="13">
      <c r="A18" s="18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9"/>
      <c r="S18" s="179"/>
    </row>
    <row r="19" spans="1:19" ht="13">
      <c r="A19" s="18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9"/>
      <c r="S19" s="179"/>
    </row>
    <row r="20" spans="1:19" ht="13">
      <c r="A20" s="18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9"/>
      <c r="S20" s="179"/>
    </row>
    <row r="21" spans="1:19" ht="13">
      <c r="A21" s="18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9"/>
      <c r="S21" s="179"/>
    </row>
    <row r="22" spans="1:19">
      <c r="A22" s="183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</row>
    <row r="23" spans="1:19">
      <c r="A23" s="183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</row>
    <row r="24" spans="1:19">
      <c r="A24" s="183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</row>
  </sheetData>
  <customSheetViews>
    <customSheetView guid="{8B4C5619-54EF-4E9D-AF19-AC3668C76619}" showPageBreaks="1" showGridLines="0" outlineSymbols="0" printArea="1" view="pageBreakPreview" topLeftCell="G1">
      <selection activeCell="P5" sqref="P5"/>
      <rowBreaks count="4" manualBreakCount="4">
        <brk id="275" min="310" max="324" man="1"/>
        <brk id="36237" min="228" max="55033" man="1"/>
        <brk id="44361" min="224" max="63597" man="1"/>
        <brk id="52641" min="220" max="6357" man="1"/>
      </rowBreaks>
      <colBreaks count="1" manualBreakCount="1">
        <brk id="18" max="1048575" man="1"/>
      </colBreaks>
      <pageMargins left="0.78740157480314965" right="0.78740157480314965" top="0.78740157480314965" bottom="0.78740157480314965" header="0" footer="0"/>
      <pageSetup paperSize="9" scale="85" pageOrder="overThenDown" orientation="landscape" r:id="rId1"/>
      <headerFooter alignWithMargins="0"/>
    </customSheetView>
  </customSheetViews>
  <mergeCells count="2">
    <mergeCell ref="A3:A9"/>
    <mergeCell ref="A10:A16"/>
  </mergeCells>
  <phoneticPr fontId="2"/>
  <pageMargins left="0.78740157480314965" right="0.78740157480314965" top="0.78740157480314965" bottom="0.78740157480314965" header="0" footer="0"/>
  <pageSetup paperSize="9" scale="95" pageOrder="overThenDown" orientation="landscape" r:id="rId2"/>
  <headerFooter alignWithMargins="0"/>
  <rowBreaks count="4" manualBreakCount="4">
    <brk id="275" min="310" max="324" man="1"/>
    <brk id="36237" min="228" max="55033" man="1"/>
    <brk id="44361" min="224" max="63597" man="1"/>
    <brk id="52641" min="220" max="6357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⑳改正案一覧</vt:lpstr>
      <vt:lpstr>18</vt:lpstr>
      <vt:lpstr>19</vt:lpstr>
      <vt:lpstr>20</vt:lpstr>
      <vt:lpstr>21</vt:lpstr>
      <vt:lpstr>22</vt:lpstr>
      <vt:lpstr>23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⑳改正案一覧!Print_Area</vt:lpstr>
      <vt:lpstr>'18'!Print_Titles</vt:lpstr>
      <vt:lpstr>'21'!Print_Titles</vt:lpstr>
      <vt:lpstr>'22'!Print_Titles</vt:lpstr>
      <vt:lpstr>'23'!Print_Titles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2023-07-18T06:33:40Z</cp:lastPrinted>
  <dcterms:created xsi:type="dcterms:W3CDTF">2006-10-06T01:56:34Z</dcterms:created>
  <dcterms:modified xsi:type="dcterms:W3CDTF">2023-07-21T06:08:45Z</dcterms:modified>
</cp:coreProperties>
</file>